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codeName="ThisWorkbook" defaultThemeVersion="166925"/>
  <mc:AlternateContent xmlns:mc="http://schemas.openxmlformats.org/markup-compatibility/2006">
    <mc:Choice Requires="x15">
      <x15ac:absPath xmlns:x15ac="http://schemas.microsoft.com/office/spreadsheetml/2010/11/ac" url="https://nysemail.sharepoint.com/sites/nyserda-ext/ExternalCollaboration/Contractors/RESRFP/RESRFP25-1/LAI/RFP Development/AUPR/"/>
    </mc:Choice>
  </mc:AlternateContent>
  <xr:revisionPtr revIDLastSave="0" documentId="8_{C7807A08-9161-4A6D-A865-DC5C814F87EC}" xr6:coauthVersionLast="47" xr6:coauthVersionMax="47" xr10:uidLastSave="{00000000-0000-0000-0000-000000000000}"/>
  <bookViews>
    <workbookView xWindow="28680" yWindow="-120" windowWidth="29040" windowHeight="15720" tabRatio="733" xr2:uid="{739A16CC-4145-44F5-AE02-91B07182B508}"/>
  </bookViews>
  <sheets>
    <sheet name="User Guide" sheetId="1" r:id="rId1"/>
    <sheet name="Part IV-1" sheetId="5" r:id="rId2"/>
    <sheet name="Part IV-2" sheetId="6" r:id="rId3"/>
    <sheet name="Part IV-Summary" sheetId="11" r:id="rId4"/>
    <sheet name="DAC Benefits (to be hidden)" sheetId="8" state="hidden" r:id="rId5"/>
  </sheets>
  <definedNames>
    <definedName name="_xlnm._FilterDatabase" localSheetId="4" hidden="1">'DAC Benefits (to be hidden)'!$A$2:$H$180</definedName>
    <definedName name="AppID">#REF!</definedName>
    <definedName name="BidCapacity">'Part IV-1'!A4</definedName>
    <definedName name="BidFacility">#REF!</definedName>
    <definedName name="BIndingSiteContro_Generator">#REF!</definedName>
    <definedName name="BindingSiteControl_EnergyStorage">#REF!</definedName>
    <definedName name="BindingSiteControl_ROW">#REF!</definedName>
    <definedName name="ContractTenor">'Part IV-1'!$H$12</definedName>
    <definedName name="NYGATS">#REF!</definedName>
    <definedName name="Proposer">#REF!</definedName>
    <definedName name="SiteControl_EnergyStorage">#REF!</definedName>
    <definedName name="SiteControl_Generator">#REF!</definedName>
    <definedName name="SiteControl_ROW">#REF!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86" i="8" l="1" a="1"/>
  <c r="H186" i="8"/>
  <c r="F26" i="11" a="1"/>
  <c r="F26" i="11" s="1"/>
  <c r="F25" i="11"/>
  <c r="F23" i="11" a="1"/>
  <c r="F23" i="11"/>
  <c r="F22" i="11"/>
  <c r="F19" i="11" a="1"/>
  <c r="F19" i="11"/>
  <c r="F18" i="11"/>
  <c r="F16" i="11" a="1"/>
  <c r="F16" i="11" s="1"/>
  <c r="F15" i="11"/>
  <c r="E26" i="11" a="1"/>
  <c r="E26" i="11" s="1"/>
  <c r="E23" i="11" a="1"/>
  <c r="E23" i="11" s="1"/>
  <c r="E19" i="11" a="1"/>
  <c r="E19" i="11" s="1"/>
  <c r="E16" i="11" a="1"/>
  <c r="E16" i="11" s="1"/>
  <c r="E11" i="11" s="1"/>
  <c r="E15" i="11"/>
  <c r="F11" i="11"/>
  <c r="F10" i="11"/>
  <c r="F9" i="11"/>
  <c r="J16" i="6" a="1"/>
  <c r="J16" i="6" s="1"/>
  <c r="J15" i="6" a="1"/>
  <c r="J15" i="6" s="1"/>
  <c r="F16" i="6" a="1"/>
  <c r="F16" i="6" s="1"/>
  <c r="F15" i="6" a="1"/>
  <c r="F15" i="6" s="1"/>
  <c r="U16" i="6" a="1"/>
  <c r="U16" i="6"/>
  <c r="U15" i="6" a="1"/>
  <c r="U15" i="6" s="1"/>
  <c r="E22" i="11" s="1"/>
  <c r="T16" i="6" a="1"/>
  <c r="T16" i="6" s="1"/>
  <c r="T15" i="6" a="1"/>
  <c r="T15" i="6" s="1"/>
  <c r="AG16" i="6" a="1"/>
  <c r="AG16" i="6"/>
  <c r="AG15" i="6" a="1"/>
  <c r="AG15" i="6" s="1"/>
  <c r="AF16" i="6" a="1"/>
  <c r="AF16" i="6" s="1"/>
  <c r="AF15" i="6" a="1"/>
  <c r="AF15" i="6" s="1"/>
  <c r="X22" i="5" a="1"/>
  <c r="X22" i="5" s="1"/>
  <c r="X21" i="5" a="1"/>
  <c r="X21" i="5" s="1"/>
  <c r="W22" i="5" a="1"/>
  <c r="W22" i="5" s="1"/>
  <c r="W21" i="5" a="1"/>
  <c r="W21" i="5" s="1"/>
  <c r="L22" i="5" a="1"/>
  <c r="L22" i="5"/>
  <c r="L21" i="5" a="1"/>
  <c r="L21" i="5" s="1"/>
  <c r="K22" i="5" a="1"/>
  <c r="K22" i="5" s="1"/>
  <c r="K21" i="5" a="1"/>
  <c r="K21" i="5" s="1"/>
  <c r="F22" i="5" a="1"/>
  <c r="F22" i="5" s="1"/>
  <c r="F21" i="5" a="1"/>
  <c r="F21" i="5" s="1"/>
  <c r="F23" i="5" a="1"/>
  <c r="F23" i="5" s="1"/>
  <c r="G26" i="11" a="1"/>
  <c r="G26" i="11" s="1"/>
  <c r="G23" i="11" a="1"/>
  <c r="G23" i="11" s="1"/>
  <c r="G22" i="11"/>
  <c r="AG17" i="6" a="1"/>
  <c r="AG17" i="6"/>
  <c r="AF17" i="6" a="1"/>
  <c r="AF17" i="6" s="1"/>
  <c r="U17" i="6" a="1"/>
  <c r="U17" i="6" s="1"/>
  <c r="T17" i="6" a="1"/>
  <c r="T17" i="6" s="1"/>
  <c r="J17" i="6" a="1"/>
  <c r="J17" i="6" s="1"/>
  <c r="F17" i="6" a="1"/>
  <c r="F17" i="6" s="1"/>
  <c r="X23" i="5" a="1"/>
  <c r="X23" i="5" s="1"/>
  <c r="W23" i="5" a="1"/>
  <c r="W23" i="5" s="1"/>
  <c r="D23" i="11" a="1"/>
  <c r="D23" i="11" s="1"/>
  <c r="D26" i="11" a="1"/>
  <c r="D26" i="11" s="1"/>
  <c r="G25" i="11"/>
  <c r="AG14" i="6" a="1"/>
  <c r="AG14" i="6" s="1"/>
  <c r="AF14" i="6" a="1"/>
  <c r="AF14" i="6" s="1"/>
  <c r="AB17" i="6"/>
  <c r="AB16" i="6"/>
  <c r="AB15" i="6"/>
  <c r="AB14" i="6"/>
  <c r="U14" i="6" a="1"/>
  <c r="U14" i="6" s="1"/>
  <c r="T14" i="6" a="1"/>
  <c r="T14" i="6" s="1"/>
  <c r="J14" i="6" a="1"/>
  <c r="J14" i="6" s="1"/>
  <c r="P17" i="6"/>
  <c r="P16" i="6"/>
  <c r="P15" i="6"/>
  <c r="P14" i="6"/>
  <c r="G17" i="6"/>
  <c r="G16" i="6"/>
  <c r="G15" i="6"/>
  <c r="G14" i="6"/>
  <c r="F14" i="6" a="1"/>
  <c r="F14" i="6" s="1"/>
  <c r="D17" i="6"/>
  <c r="D16" i="6"/>
  <c r="D15" i="6"/>
  <c r="D14" i="6"/>
  <c r="X20" i="5" a="1"/>
  <c r="X20" i="5" s="1"/>
  <c r="W20" i="5" a="1"/>
  <c r="W20" i="5" s="1"/>
  <c r="E18" i="11" l="1"/>
  <c r="E25" i="11"/>
  <c r="E9" i="11" l="1"/>
  <c r="E10" i="11" s="1"/>
  <c r="S23" i="5" l="1"/>
  <c r="S22" i="5"/>
  <c r="S21" i="5"/>
  <c r="S20" i="5"/>
  <c r="H23" i="5"/>
  <c r="H22" i="5"/>
  <c r="H21" i="5"/>
  <c r="H20" i="5"/>
  <c r="F20" i="5" a="1"/>
  <c r="F20" i="5" s="1"/>
  <c r="D15" i="5" l="1"/>
  <c r="I16" i="5"/>
  <c r="I15" i="5" a="1"/>
  <c r="I15" i="5" s="1"/>
  <c r="I14" i="5"/>
  <c r="I13" i="5"/>
  <c r="I12" i="5"/>
  <c r="D17" i="5"/>
  <c r="I17" i="5" a="1"/>
  <c r="I17" i="5" s="1"/>
  <c r="K2" i="8"/>
  <c r="E180" i="8" l="1"/>
  <c r="E179" i="8"/>
  <c r="E178" i="8"/>
  <c r="E177" i="8"/>
  <c r="E176" i="8"/>
  <c r="E175" i="8"/>
  <c r="E174" i="8"/>
  <c r="E173" i="8"/>
  <c r="E172" i="8"/>
  <c r="E171" i="8"/>
  <c r="E170" i="8"/>
  <c r="E169" i="8"/>
  <c r="E168" i="8"/>
  <c r="E167" i="8"/>
  <c r="E166" i="8"/>
  <c r="E165" i="8"/>
  <c r="E164" i="8"/>
  <c r="E163" i="8"/>
  <c r="E162" i="8"/>
  <c r="E161" i="8"/>
  <c r="E160" i="8"/>
  <c r="E159" i="8"/>
  <c r="E158" i="8"/>
  <c r="E157" i="8"/>
  <c r="E156" i="8"/>
  <c r="E155" i="8"/>
  <c r="E154" i="8"/>
  <c r="E153" i="8"/>
  <c r="E152" i="8"/>
  <c r="E151" i="8"/>
  <c r="E150" i="8"/>
  <c r="E149" i="8"/>
  <c r="E148" i="8"/>
  <c r="E147" i="8"/>
  <c r="E146" i="8"/>
  <c r="E145" i="8"/>
  <c r="E144" i="8"/>
  <c r="E143" i="8"/>
  <c r="E142" i="8"/>
  <c r="E141" i="8"/>
  <c r="E140" i="8"/>
  <c r="E139" i="8"/>
  <c r="E138" i="8"/>
  <c r="E137" i="8"/>
  <c r="E136" i="8"/>
  <c r="E135" i="8"/>
  <c r="E134" i="8"/>
  <c r="E133" i="8"/>
  <c r="E132" i="8"/>
  <c r="E131" i="8"/>
  <c r="E130" i="8"/>
  <c r="E129" i="8"/>
  <c r="E128" i="8"/>
  <c r="E127" i="8"/>
  <c r="E126" i="8"/>
  <c r="E125" i="8"/>
  <c r="E124" i="8"/>
  <c r="E123" i="8"/>
  <c r="E122" i="8"/>
  <c r="E121" i="8"/>
  <c r="E120" i="8"/>
  <c r="E119" i="8"/>
  <c r="E118" i="8"/>
  <c r="E117" i="8"/>
  <c r="E116" i="8"/>
  <c r="E115" i="8"/>
  <c r="E114" i="8"/>
  <c r="E113" i="8"/>
  <c r="E112" i="8"/>
  <c r="E111" i="8"/>
  <c r="E110" i="8"/>
  <c r="E109" i="8"/>
  <c r="E108" i="8"/>
  <c r="E107" i="8"/>
  <c r="E106" i="8"/>
  <c r="E105" i="8"/>
  <c r="E104" i="8"/>
  <c r="E103" i="8"/>
  <c r="E102" i="8"/>
  <c r="E101" i="8"/>
  <c r="E100" i="8"/>
  <c r="E99" i="8"/>
  <c r="E98" i="8"/>
  <c r="E97" i="8"/>
  <c r="E96" i="8"/>
  <c r="E95" i="8"/>
  <c r="E94" i="8"/>
  <c r="E93" i="8"/>
  <c r="E92" i="8"/>
  <c r="E91" i="8"/>
  <c r="E90" i="8"/>
  <c r="E89" i="8"/>
  <c r="E88" i="8"/>
  <c r="E87" i="8"/>
  <c r="E86" i="8"/>
  <c r="E85" i="8"/>
  <c r="E84" i="8"/>
  <c r="E83" i="8"/>
  <c r="E82" i="8"/>
  <c r="E81" i="8"/>
  <c r="E80" i="8"/>
  <c r="E79" i="8"/>
  <c r="E78" i="8"/>
  <c r="E77" i="8"/>
  <c r="E76" i="8"/>
  <c r="E75" i="8"/>
  <c r="E74" i="8"/>
  <c r="E73" i="8"/>
  <c r="E72" i="8"/>
  <c r="E71" i="8"/>
  <c r="E70" i="8"/>
  <c r="E69" i="8"/>
  <c r="E68" i="8"/>
  <c r="E67" i="8"/>
  <c r="E66" i="8"/>
  <c r="E65" i="8"/>
  <c r="E64" i="8"/>
  <c r="E63" i="8"/>
  <c r="E62" i="8"/>
  <c r="E61" i="8"/>
  <c r="E60" i="8"/>
  <c r="E59" i="8"/>
  <c r="E58" i="8"/>
  <c r="E57" i="8"/>
  <c r="E56" i="8"/>
  <c r="E55" i="8"/>
  <c r="E54" i="8"/>
  <c r="E53" i="8"/>
  <c r="E52" i="8"/>
  <c r="E51" i="8"/>
  <c r="E50" i="8"/>
  <c r="E49" i="8"/>
  <c r="E48" i="8"/>
  <c r="E47" i="8"/>
  <c r="E46" i="8"/>
  <c r="E45" i="8"/>
  <c r="E44" i="8"/>
  <c r="E43" i="8"/>
  <c r="E42" i="8"/>
  <c r="E41" i="8"/>
  <c r="E40" i="8"/>
  <c r="E39" i="8"/>
  <c r="E38" i="8"/>
  <c r="E37" i="8"/>
  <c r="E36" i="8"/>
  <c r="E35" i="8"/>
  <c r="E34" i="8"/>
  <c r="E33" i="8"/>
  <c r="E32" i="8"/>
  <c r="E31" i="8"/>
  <c r="E30" i="8"/>
  <c r="E29" i="8"/>
  <c r="E28" i="8"/>
  <c r="E27" i="8"/>
  <c r="E26" i="8"/>
  <c r="E25" i="8"/>
  <c r="E24" i="8"/>
  <c r="E23" i="8"/>
  <c r="E22" i="8"/>
  <c r="E21" i="8"/>
  <c r="E20" i="8"/>
  <c r="E19" i="8"/>
  <c r="E18" i="8"/>
  <c r="E17" i="8"/>
  <c r="E16" i="8"/>
  <c r="E15" i="8"/>
  <c r="E14" i="8"/>
  <c r="E13" i="8"/>
  <c r="E12" i="8"/>
  <c r="E11" i="8"/>
  <c r="E10" i="8"/>
  <c r="E9" i="8"/>
  <c r="E8" i="8"/>
  <c r="E7" i="8"/>
  <c r="E6" i="8"/>
  <c r="E5" i="8"/>
  <c r="E4" i="8"/>
  <c r="E3" i="8"/>
  <c r="B60" i="8"/>
  <c r="B12" i="8"/>
  <c r="K125" i="8" l="1"/>
  <c r="M125" i="8"/>
  <c r="N125" i="8"/>
  <c r="M176" i="8"/>
  <c r="N176" i="8"/>
  <c r="B37" i="8"/>
  <c r="M37" i="8"/>
  <c r="N37" i="8"/>
  <c r="B73" i="8"/>
  <c r="N73" i="8"/>
  <c r="M73" i="8"/>
  <c r="B133" i="8"/>
  <c r="M133" i="8"/>
  <c r="N133" i="8"/>
  <c r="B157" i="8"/>
  <c r="N157" i="8"/>
  <c r="M157" i="8"/>
  <c r="B26" i="8"/>
  <c r="M26" i="8"/>
  <c r="N26" i="8"/>
  <c r="B50" i="8"/>
  <c r="N50" i="8"/>
  <c r="M50" i="8"/>
  <c r="M86" i="8"/>
  <c r="N86" i="8"/>
  <c r="M134" i="8"/>
  <c r="N134" i="8"/>
  <c r="M146" i="8"/>
  <c r="N146" i="8"/>
  <c r="B63" i="8"/>
  <c r="M63" i="8"/>
  <c r="N63" i="8"/>
  <c r="B75" i="8"/>
  <c r="M75" i="8"/>
  <c r="N75" i="8"/>
  <c r="B135" i="8"/>
  <c r="M135" i="8"/>
  <c r="N135" i="8"/>
  <c r="B147" i="8"/>
  <c r="M147" i="8"/>
  <c r="N147" i="8"/>
  <c r="B28" i="8"/>
  <c r="M28" i="8"/>
  <c r="N28" i="8"/>
  <c r="B40" i="8"/>
  <c r="M40" i="8"/>
  <c r="N40" i="8"/>
  <c r="K100" i="8"/>
  <c r="L100" i="8" s="1"/>
  <c r="M100" i="8"/>
  <c r="N100" i="8"/>
  <c r="K136" i="8"/>
  <c r="M136" i="8"/>
  <c r="N136" i="8"/>
  <c r="B148" i="8"/>
  <c r="M148" i="8"/>
  <c r="N148" i="8"/>
  <c r="K5" i="8"/>
  <c r="L5" i="8" s="1"/>
  <c r="M5" i="8"/>
  <c r="N5" i="8"/>
  <c r="B65" i="8"/>
  <c r="M65" i="8"/>
  <c r="N65" i="8"/>
  <c r="K137" i="8"/>
  <c r="M137" i="8"/>
  <c r="N137" i="8"/>
  <c r="B149" i="8"/>
  <c r="M149" i="8"/>
  <c r="N149" i="8"/>
  <c r="K30" i="8"/>
  <c r="L30" i="8" s="1"/>
  <c r="M30" i="8"/>
  <c r="N30" i="8"/>
  <c r="B42" i="8"/>
  <c r="M42" i="8"/>
  <c r="N42" i="8"/>
  <c r="M102" i="8"/>
  <c r="N102" i="8"/>
  <c r="B114" i="8"/>
  <c r="M114" i="8"/>
  <c r="N114" i="8"/>
  <c r="B174" i="8"/>
  <c r="M174" i="8"/>
  <c r="N174" i="8"/>
  <c r="B7" i="8"/>
  <c r="M7" i="8"/>
  <c r="N7" i="8"/>
  <c r="K67" i="8"/>
  <c r="M67" i="8"/>
  <c r="N67" i="8"/>
  <c r="K127" i="8"/>
  <c r="M127" i="8"/>
  <c r="N127" i="8"/>
  <c r="B139" i="8"/>
  <c r="N139" i="8"/>
  <c r="M139" i="8"/>
  <c r="B151" i="8"/>
  <c r="N151" i="8"/>
  <c r="M151" i="8"/>
  <c r="B32" i="8"/>
  <c r="M32" i="8"/>
  <c r="N32" i="8"/>
  <c r="B44" i="8"/>
  <c r="N44" i="8"/>
  <c r="M44" i="8"/>
  <c r="B92" i="8"/>
  <c r="N92" i="8"/>
  <c r="M92" i="8"/>
  <c r="B104" i="8"/>
  <c r="M104" i="8"/>
  <c r="N104" i="8"/>
  <c r="B164" i="8"/>
  <c r="M164" i="8"/>
  <c r="N164" i="8"/>
  <c r="B9" i="8"/>
  <c r="N9" i="8"/>
  <c r="M9" i="8"/>
  <c r="B57" i="8"/>
  <c r="M57" i="8"/>
  <c r="N57" i="8"/>
  <c r="B81" i="8"/>
  <c r="M81" i="8"/>
  <c r="N81" i="8"/>
  <c r="B117" i="8"/>
  <c r="M117" i="8"/>
  <c r="N117" i="8"/>
  <c r="M177" i="8"/>
  <c r="N177" i="8"/>
  <c r="B10" i="8"/>
  <c r="M10" i="8"/>
  <c r="N10" i="8"/>
  <c r="B22" i="8"/>
  <c r="M22" i="8"/>
  <c r="N22" i="8"/>
  <c r="B34" i="8"/>
  <c r="M34" i="8"/>
  <c r="N34" i="8"/>
  <c r="K46" i="8"/>
  <c r="M46" i="8"/>
  <c r="N46" i="8"/>
  <c r="K58" i="8"/>
  <c r="M58" i="8"/>
  <c r="N58" i="8"/>
  <c r="K70" i="8"/>
  <c r="L70" i="8" s="1"/>
  <c r="N70" i="8"/>
  <c r="M70" i="8"/>
  <c r="B82" i="8"/>
  <c r="M82" i="8"/>
  <c r="N82" i="8"/>
  <c r="B94" i="8"/>
  <c r="M94" i="8"/>
  <c r="N94" i="8"/>
  <c r="B106" i="8"/>
  <c r="M106" i="8"/>
  <c r="N106" i="8"/>
  <c r="M118" i="8"/>
  <c r="N118" i="8"/>
  <c r="B130" i="8"/>
  <c r="M130" i="8"/>
  <c r="N130" i="8"/>
  <c r="K142" i="8"/>
  <c r="M142" i="8"/>
  <c r="N142" i="8"/>
  <c r="K154" i="8"/>
  <c r="M154" i="8"/>
  <c r="N154" i="8"/>
  <c r="B166" i="8"/>
  <c r="N166" i="8"/>
  <c r="M166" i="8"/>
  <c r="B178" i="8"/>
  <c r="M178" i="8"/>
  <c r="N178" i="8"/>
  <c r="B13" i="8"/>
  <c r="M13" i="8"/>
  <c r="N13" i="8"/>
  <c r="B49" i="8"/>
  <c r="M49" i="8"/>
  <c r="N49" i="8"/>
  <c r="M97" i="8"/>
  <c r="N97" i="8"/>
  <c r="B121" i="8"/>
  <c r="M121" i="8"/>
  <c r="N121" i="8"/>
  <c r="B169" i="8"/>
  <c r="N169" i="8"/>
  <c r="M169" i="8"/>
  <c r="B38" i="8"/>
  <c r="N38" i="8"/>
  <c r="M38" i="8"/>
  <c r="B98" i="8"/>
  <c r="N98" i="8"/>
  <c r="M98" i="8"/>
  <c r="B110" i="8"/>
  <c r="N110" i="8"/>
  <c r="M110" i="8"/>
  <c r="M158" i="8"/>
  <c r="N158" i="8"/>
  <c r="B27" i="8"/>
  <c r="M27" i="8"/>
  <c r="N27" i="8"/>
  <c r="B39" i="8"/>
  <c r="M39" i="8"/>
  <c r="N39" i="8"/>
  <c r="B99" i="8"/>
  <c r="M99" i="8"/>
  <c r="N99" i="8"/>
  <c r="B111" i="8"/>
  <c r="M111" i="8"/>
  <c r="N111" i="8"/>
  <c r="B171" i="8"/>
  <c r="M171" i="8"/>
  <c r="N171" i="8"/>
  <c r="B4" i="8"/>
  <c r="M4" i="8"/>
  <c r="N4" i="8"/>
  <c r="B64" i="8"/>
  <c r="N64" i="8"/>
  <c r="M64" i="8"/>
  <c r="B76" i="8"/>
  <c r="M76" i="8"/>
  <c r="N76" i="8"/>
  <c r="B124" i="8"/>
  <c r="M124" i="8"/>
  <c r="N124" i="8"/>
  <c r="B160" i="8"/>
  <c r="M160" i="8"/>
  <c r="N160" i="8"/>
  <c r="K17" i="8"/>
  <c r="L17" i="8" s="1"/>
  <c r="N17" i="8"/>
  <c r="M17" i="8"/>
  <c r="B53" i="8"/>
  <c r="M53" i="8"/>
  <c r="N53" i="8"/>
  <c r="K89" i="8"/>
  <c r="M89" i="8"/>
  <c r="N89" i="8"/>
  <c r="K101" i="8"/>
  <c r="L101" i="8" s="1"/>
  <c r="M101" i="8"/>
  <c r="N101" i="8"/>
  <c r="B173" i="8"/>
  <c r="M173" i="8"/>
  <c r="N173" i="8"/>
  <c r="K6" i="8"/>
  <c r="M6" i="8"/>
  <c r="N6" i="8"/>
  <c r="B66" i="8"/>
  <c r="M66" i="8"/>
  <c r="N66" i="8"/>
  <c r="M78" i="8"/>
  <c r="N78" i="8"/>
  <c r="M126" i="8"/>
  <c r="N126" i="8"/>
  <c r="B162" i="8"/>
  <c r="N162" i="8"/>
  <c r="M162" i="8"/>
  <c r="B19" i="8"/>
  <c r="M19" i="8"/>
  <c r="N19" i="8"/>
  <c r="K55" i="8"/>
  <c r="M55" i="8"/>
  <c r="N55" i="8"/>
  <c r="K91" i="8"/>
  <c r="M91" i="8"/>
  <c r="N91" i="8"/>
  <c r="K103" i="8"/>
  <c r="M103" i="8"/>
  <c r="N103" i="8"/>
  <c r="B175" i="8"/>
  <c r="M175" i="8"/>
  <c r="N175" i="8"/>
  <c r="B8" i="8"/>
  <c r="M8" i="8"/>
  <c r="N8" i="8"/>
  <c r="B68" i="8"/>
  <c r="N68" i="8"/>
  <c r="M68" i="8"/>
  <c r="B128" i="8"/>
  <c r="M128" i="8"/>
  <c r="N128" i="8"/>
  <c r="B140" i="8"/>
  <c r="M140" i="8"/>
  <c r="N140" i="8"/>
  <c r="B33" i="8"/>
  <c r="M33" i="8"/>
  <c r="N33" i="8"/>
  <c r="B45" i="8"/>
  <c r="N45" i="8"/>
  <c r="M45" i="8"/>
  <c r="B93" i="8"/>
  <c r="M93" i="8"/>
  <c r="N93" i="8"/>
  <c r="M105" i="8"/>
  <c r="N105" i="8"/>
  <c r="B141" i="8"/>
  <c r="M141" i="8"/>
  <c r="N141" i="8"/>
  <c r="M153" i="8"/>
  <c r="N153" i="8"/>
  <c r="M11" i="8"/>
  <c r="N11" i="8"/>
  <c r="B23" i="8"/>
  <c r="M23" i="8"/>
  <c r="N23" i="8"/>
  <c r="M35" i="8"/>
  <c r="N35" i="8"/>
  <c r="B47" i="8"/>
  <c r="M47" i="8"/>
  <c r="N47" i="8"/>
  <c r="B59" i="8"/>
  <c r="M59" i="8"/>
  <c r="N59" i="8"/>
  <c r="B71" i="8"/>
  <c r="M71" i="8"/>
  <c r="N71" i="8"/>
  <c r="B83" i="8"/>
  <c r="N83" i="8"/>
  <c r="M83" i="8"/>
  <c r="B95" i="8"/>
  <c r="M95" i="8"/>
  <c r="N95" i="8"/>
  <c r="B107" i="8"/>
  <c r="M107" i="8"/>
  <c r="N107" i="8"/>
  <c r="B119" i="8"/>
  <c r="N119" i="8"/>
  <c r="M119" i="8"/>
  <c r="B131" i="8"/>
  <c r="M131" i="8"/>
  <c r="N131" i="8"/>
  <c r="K143" i="8"/>
  <c r="N143" i="8"/>
  <c r="M143" i="8"/>
  <c r="K155" i="8"/>
  <c r="M155" i="8"/>
  <c r="N155" i="8"/>
  <c r="K167" i="8"/>
  <c r="M167" i="8"/>
  <c r="N167" i="8"/>
  <c r="K179" i="8"/>
  <c r="M179" i="8"/>
  <c r="N179" i="8"/>
  <c r="B25" i="8"/>
  <c r="M25" i="8"/>
  <c r="N25" i="8"/>
  <c r="B61" i="8"/>
  <c r="M61" i="8"/>
  <c r="N61" i="8"/>
  <c r="B85" i="8"/>
  <c r="M85" i="8"/>
  <c r="N85" i="8"/>
  <c r="B109" i="8"/>
  <c r="M109" i="8"/>
  <c r="N109" i="8"/>
  <c r="B145" i="8"/>
  <c r="M145" i="8"/>
  <c r="N145" i="8"/>
  <c r="B14" i="8"/>
  <c r="M14" i="8"/>
  <c r="N14" i="8"/>
  <c r="B62" i="8"/>
  <c r="M62" i="8"/>
  <c r="N62" i="8"/>
  <c r="B74" i="8"/>
  <c r="N74" i="8"/>
  <c r="M74" i="8"/>
  <c r="M122" i="8"/>
  <c r="N122" i="8"/>
  <c r="M170" i="8"/>
  <c r="N170" i="8"/>
  <c r="B15" i="8"/>
  <c r="N15" i="8"/>
  <c r="M15" i="8"/>
  <c r="M51" i="8"/>
  <c r="N51" i="8"/>
  <c r="B87" i="8"/>
  <c r="M87" i="8"/>
  <c r="N87" i="8"/>
  <c r="B123" i="8"/>
  <c r="M123" i="8"/>
  <c r="N123" i="8"/>
  <c r="B159" i="8"/>
  <c r="M159" i="8"/>
  <c r="N159" i="8"/>
  <c r="B16" i="8"/>
  <c r="N16" i="8"/>
  <c r="M16" i="8"/>
  <c r="B52" i="8"/>
  <c r="M52" i="8"/>
  <c r="N52" i="8"/>
  <c r="K88" i="8"/>
  <c r="M88" i="8"/>
  <c r="N88" i="8"/>
  <c r="K112" i="8"/>
  <c r="M112" i="8"/>
  <c r="N112" i="8"/>
  <c r="B172" i="8"/>
  <c r="M172" i="8"/>
  <c r="N172" i="8"/>
  <c r="K29" i="8"/>
  <c r="L29" i="8" s="1"/>
  <c r="M29" i="8"/>
  <c r="N29" i="8"/>
  <c r="B41" i="8"/>
  <c r="M41" i="8"/>
  <c r="N41" i="8"/>
  <c r="K77" i="8"/>
  <c r="M77" i="8"/>
  <c r="N77" i="8"/>
  <c r="K113" i="8"/>
  <c r="L113" i="8" s="1"/>
  <c r="M113" i="8"/>
  <c r="N113" i="8"/>
  <c r="B161" i="8"/>
  <c r="N161" i="8"/>
  <c r="M161" i="8"/>
  <c r="B18" i="8"/>
  <c r="M18" i="8"/>
  <c r="N18" i="8"/>
  <c r="B54" i="8"/>
  <c r="M54" i="8"/>
  <c r="N54" i="8"/>
  <c r="N90" i="8"/>
  <c r="M90" i="8"/>
  <c r="N138" i="8"/>
  <c r="M138" i="8"/>
  <c r="B150" i="8"/>
  <c r="M150" i="8"/>
  <c r="N150" i="8"/>
  <c r="B31" i="8"/>
  <c r="M31" i="8"/>
  <c r="N31" i="8"/>
  <c r="K43" i="8"/>
  <c r="L43" i="8" s="1"/>
  <c r="M43" i="8"/>
  <c r="N43" i="8"/>
  <c r="K79" i="8"/>
  <c r="M79" i="8"/>
  <c r="N79" i="8"/>
  <c r="K115" i="8"/>
  <c r="M115" i="8"/>
  <c r="N115" i="8"/>
  <c r="B163" i="8"/>
  <c r="M163" i="8"/>
  <c r="N163" i="8"/>
  <c r="B20" i="8"/>
  <c r="N20" i="8"/>
  <c r="M20" i="8"/>
  <c r="B56" i="8"/>
  <c r="M56" i="8"/>
  <c r="N56" i="8"/>
  <c r="B80" i="8"/>
  <c r="M80" i="8"/>
  <c r="N80" i="8"/>
  <c r="N116" i="8"/>
  <c r="M116" i="8"/>
  <c r="K152" i="8"/>
  <c r="M152" i="8"/>
  <c r="N152" i="8"/>
  <c r="B21" i="8"/>
  <c r="M21" i="8"/>
  <c r="N21" i="8"/>
  <c r="B69" i="8"/>
  <c r="M69" i="8"/>
  <c r="N69" i="8"/>
  <c r="B129" i="8"/>
  <c r="M129" i="8"/>
  <c r="N129" i="8"/>
  <c r="M165" i="8"/>
  <c r="N165" i="8"/>
  <c r="K12" i="8"/>
  <c r="M12" i="8"/>
  <c r="N12" i="8"/>
  <c r="K24" i="8"/>
  <c r="L24" i="8" s="1"/>
  <c r="M24" i="8"/>
  <c r="N24" i="8"/>
  <c r="M36" i="8"/>
  <c r="N36" i="8"/>
  <c r="B48" i="8"/>
  <c r="M48" i="8"/>
  <c r="N48" i="8"/>
  <c r="K60" i="8"/>
  <c r="M60" i="8"/>
  <c r="N60" i="8"/>
  <c r="M72" i="8"/>
  <c r="N72" i="8"/>
  <c r="B84" i="8"/>
  <c r="M84" i="8"/>
  <c r="N84" i="8"/>
  <c r="K96" i="8"/>
  <c r="M96" i="8"/>
  <c r="N96" i="8"/>
  <c r="N108" i="8"/>
  <c r="M108" i="8"/>
  <c r="B120" i="8"/>
  <c r="M120" i="8"/>
  <c r="N120" i="8"/>
  <c r="B132" i="8"/>
  <c r="N132" i="8"/>
  <c r="M132" i="8"/>
  <c r="K144" i="8"/>
  <c r="M144" i="8"/>
  <c r="N144" i="8"/>
  <c r="K156" i="8"/>
  <c r="M156" i="8"/>
  <c r="N156" i="8"/>
  <c r="K168" i="8"/>
  <c r="L168" i="8" s="1"/>
  <c r="M168" i="8"/>
  <c r="N168" i="8"/>
  <c r="K180" i="8"/>
  <c r="L180" i="8" s="1"/>
  <c r="M180" i="8"/>
  <c r="N180" i="8"/>
  <c r="N3" i="8"/>
  <c r="M3" i="8"/>
  <c r="B155" i="8"/>
  <c r="B143" i="8"/>
  <c r="B156" i="8"/>
  <c r="B144" i="8"/>
  <c r="B167" i="8"/>
  <c r="B168" i="8"/>
  <c r="B79" i="8"/>
  <c r="B179" i="8"/>
  <c r="B180" i="8"/>
  <c r="B70" i="8"/>
  <c r="B67" i="8"/>
  <c r="B24" i="8"/>
  <c r="B55" i="8"/>
  <c r="B46" i="8"/>
  <c r="B115" i="8"/>
  <c r="B91" i="8"/>
  <c r="B127" i="8"/>
  <c r="B112" i="8"/>
  <c r="B113" i="8"/>
  <c r="B103" i="8"/>
  <c r="B165" i="8"/>
  <c r="K178" i="8"/>
  <c r="K82" i="8"/>
  <c r="L82" i="8" s="1"/>
  <c r="B152" i="8"/>
  <c r="K106" i="8"/>
  <c r="L106" i="8" s="1"/>
  <c r="B116" i="8"/>
  <c r="B154" i="8"/>
  <c r="K108" i="8"/>
  <c r="L108" i="8" s="1"/>
  <c r="B176" i="8"/>
  <c r="K118" i="8"/>
  <c r="L118" i="8" s="1"/>
  <c r="B96" i="8"/>
  <c r="B108" i="8"/>
  <c r="K132" i="8"/>
  <c r="L132" i="8" s="1"/>
  <c r="B86" i="8"/>
  <c r="K104" i="8"/>
  <c r="L104" i="8" s="1"/>
  <c r="K140" i="8"/>
  <c r="L140" i="8" s="1"/>
  <c r="K176" i="8"/>
  <c r="L176" i="8" s="1"/>
  <c r="B134" i="8"/>
  <c r="B158" i="8"/>
  <c r="K105" i="8"/>
  <c r="L105" i="8" s="1"/>
  <c r="K141" i="8"/>
  <c r="K177" i="8"/>
  <c r="K80" i="8"/>
  <c r="L80" i="8" s="1"/>
  <c r="K116" i="8"/>
  <c r="L116" i="8" s="1"/>
  <c r="B97" i="8"/>
  <c r="K81" i="8"/>
  <c r="L81" i="8" s="1"/>
  <c r="K117" i="8"/>
  <c r="K153" i="8"/>
  <c r="B170" i="8"/>
  <c r="K84" i="8"/>
  <c r="K120" i="8"/>
  <c r="L120" i="8" s="1"/>
  <c r="B153" i="8"/>
  <c r="K92" i="8"/>
  <c r="K128" i="8"/>
  <c r="K164" i="8"/>
  <c r="B177" i="8"/>
  <c r="K93" i="8"/>
  <c r="K129" i="8"/>
  <c r="K165" i="8"/>
  <c r="K94" i="8"/>
  <c r="L94" i="8" s="1"/>
  <c r="K130" i="8"/>
  <c r="K166" i="8"/>
  <c r="K68" i="8"/>
  <c r="K69" i="8"/>
  <c r="L69" i="8" s="1"/>
  <c r="K8" i="8"/>
  <c r="L8" i="8" s="1"/>
  <c r="F8" i="8"/>
  <c r="G8" i="8" s="1"/>
  <c r="K21" i="8"/>
  <c r="L21" i="8" s="1"/>
  <c r="F12" i="8"/>
  <c r="G12" i="8" s="1"/>
  <c r="K22" i="8"/>
  <c r="L22" i="8" s="1"/>
  <c r="F18" i="8"/>
  <c r="G18" i="8" s="1"/>
  <c r="K32" i="8"/>
  <c r="F19" i="8"/>
  <c r="K33" i="8"/>
  <c r="L33" i="8" s="1"/>
  <c r="F20" i="8"/>
  <c r="K34" i="8"/>
  <c r="L34" i="8" s="1"/>
  <c r="K44" i="8"/>
  <c r="B36" i="8"/>
  <c r="K72" i="8"/>
  <c r="B72" i="8"/>
  <c r="F24" i="8"/>
  <c r="G24" i="8" s="1"/>
  <c r="K9" i="8"/>
  <c r="L9" i="8" s="1"/>
  <c r="K45" i="8"/>
  <c r="B43" i="8"/>
  <c r="F30" i="8"/>
  <c r="K10" i="8"/>
  <c r="L10" i="8" s="1"/>
  <c r="K36" i="8"/>
  <c r="L36" i="8" s="1"/>
  <c r="F31" i="8"/>
  <c r="G31" i="8" s="1"/>
  <c r="K48" i="8"/>
  <c r="B3" i="8"/>
  <c r="F32" i="8"/>
  <c r="K20" i="8"/>
  <c r="L20" i="8" s="1"/>
  <c r="K56" i="8"/>
  <c r="F36" i="8"/>
  <c r="K57" i="8"/>
  <c r="B51" i="8"/>
  <c r="F6" i="8"/>
  <c r="G6" i="8" s="1"/>
  <c r="F7" i="8"/>
  <c r="G7" i="8" s="1"/>
  <c r="B6" i="8"/>
  <c r="B30" i="8"/>
  <c r="B125" i="8"/>
  <c r="B77" i="8"/>
  <c r="F4" i="8"/>
  <c r="G4" i="8" s="1"/>
  <c r="F16" i="8"/>
  <c r="F28" i="8"/>
  <c r="G28" i="8" s="1"/>
  <c r="K18" i="8"/>
  <c r="L18" i="8" s="1"/>
  <c r="K42" i="8"/>
  <c r="K54" i="8"/>
  <c r="K66" i="8"/>
  <c r="K78" i="8"/>
  <c r="K90" i="8"/>
  <c r="L90" i="8" s="1"/>
  <c r="K102" i="8"/>
  <c r="K114" i="8"/>
  <c r="L114" i="8" s="1"/>
  <c r="K126" i="8"/>
  <c r="K138" i="8"/>
  <c r="L138" i="8" s="1"/>
  <c r="K150" i="8"/>
  <c r="K162" i="8"/>
  <c r="K174" i="8"/>
  <c r="B11" i="8"/>
  <c r="B35" i="8"/>
  <c r="B58" i="8"/>
  <c r="B78" i="8"/>
  <c r="B126" i="8"/>
  <c r="B142" i="8"/>
  <c r="F5" i="8"/>
  <c r="G5" i="8" s="1"/>
  <c r="F17" i="8"/>
  <c r="F29" i="8"/>
  <c r="K7" i="8"/>
  <c r="L7" i="8" s="1"/>
  <c r="K19" i="8"/>
  <c r="L19" i="8" s="1"/>
  <c r="K31" i="8"/>
  <c r="L31" i="8" s="1"/>
  <c r="K139" i="8"/>
  <c r="K151" i="8"/>
  <c r="K163" i="8"/>
  <c r="K175" i="8"/>
  <c r="B17" i="8"/>
  <c r="B100" i="8"/>
  <c r="B146" i="8"/>
  <c r="F9" i="8"/>
  <c r="F21" i="8"/>
  <c r="F33" i="8"/>
  <c r="K11" i="8"/>
  <c r="L11" i="8" s="1"/>
  <c r="K23" i="8"/>
  <c r="L23" i="8" s="1"/>
  <c r="K35" i="8"/>
  <c r="L35" i="8" s="1"/>
  <c r="K47" i="8"/>
  <c r="L47" i="8" s="1"/>
  <c r="K59" i="8"/>
  <c r="L59" i="8" s="1"/>
  <c r="K71" i="8"/>
  <c r="K83" i="8"/>
  <c r="L83" i="8" s="1"/>
  <c r="K95" i="8"/>
  <c r="L95" i="8" s="1"/>
  <c r="K107" i="8"/>
  <c r="K119" i="8"/>
  <c r="L119" i="8" s="1"/>
  <c r="K131" i="8"/>
  <c r="F10" i="8"/>
  <c r="F22" i="8"/>
  <c r="G22" i="8" s="1"/>
  <c r="F34" i="8"/>
  <c r="B102" i="8"/>
  <c r="F11" i="8"/>
  <c r="F23" i="8"/>
  <c r="F35" i="8"/>
  <c r="G35" i="8" s="1"/>
  <c r="K13" i="8"/>
  <c r="L13" i="8" s="1"/>
  <c r="K25" i="8"/>
  <c r="L25" i="8" s="1"/>
  <c r="K37" i="8"/>
  <c r="L37" i="8" s="1"/>
  <c r="K49" i="8"/>
  <c r="K61" i="8"/>
  <c r="K73" i="8"/>
  <c r="L73" i="8" s="1"/>
  <c r="K85" i="8"/>
  <c r="K97" i="8"/>
  <c r="L97" i="8" s="1"/>
  <c r="K109" i="8"/>
  <c r="L109" i="8" s="1"/>
  <c r="K121" i="8"/>
  <c r="K133" i="8"/>
  <c r="K145" i="8"/>
  <c r="K157" i="8"/>
  <c r="K169" i="8"/>
  <c r="B88" i="8"/>
  <c r="K14" i="8"/>
  <c r="L14" i="8" s="1"/>
  <c r="K26" i="8"/>
  <c r="L26" i="8" s="1"/>
  <c r="K38" i="8"/>
  <c r="L38" i="8" s="1"/>
  <c r="K50" i="8"/>
  <c r="K62" i="8"/>
  <c r="K74" i="8"/>
  <c r="L74" i="8" s="1"/>
  <c r="K86" i="8"/>
  <c r="L86" i="8" s="1"/>
  <c r="K98" i="8"/>
  <c r="K110" i="8"/>
  <c r="K122" i="8"/>
  <c r="K134" i="8"/>
  <c r="K146" i="8"/>
  <c r="L146" i="8" s="1"/>
  <c r="K158" i="8"/>
  <c r="K170" i="8"/>
  <c r="B136" i="8"/>
  <c r="F13" i="8"/>
  <c r="F25" i="8"/>
  <c r="F37" i="8"/>
  <c r="K3" i="8"/>
  <c r="K15" i="8"/>
  <c r="L15" i="8" s="1"/>
  <c r="K27" i="8"/>
  <c r="L27" i="8" s="1"/>
  <c r="K39" i="8"/>
  <c r="L39" i="8" s="1"/>
  <c r="K51" i="8"/>
  <c r="L51" i="8" s="1"/>
  <c r="K63" i="8"/>
  <c r="L63" i="8" s="1"/>
  <c r="K75" i="8"/>
  <c r="L75" i="8" s="1"/>
  <c r="K87" i="8"/>
  <c r="L87" i="8" s="1"/>
  <c r="K99" i="8"/>
  <c r="L99" i="8" s="1"/>
  <c r="K111" i="8"/>
  <c r="L111" i="8" s="1"/>
  <c r="K123" i="8"/>
  <c r="L123" i="8" s="1"/>
  <c r="K135" i="8"/>
  <c r="L135" i="8" s="1"/>
  <c r="K147" i="8"/>
  <c r="K159" i="8"/>
  <c r="K171" i="8"/>
  <c r="B101" i="8"/>
  <c r="B89" i="8"/>
  <c r="B122" i="8"/>
  <c r="B137" i="8"/>
  <c r="B90" i="8"/>
  <c r="B138" i="8"/>
  <c r="F14" i="8"/>
  <c r="G14" i="8" s="1"/>
  <c r="F26" i="8"/>
  <c r="F38" i="8"/>
  <c r="K4" i="8"/>
  <c r="L4" i="8" s="1"/>
  <c r="K16" i="8"/>
  <c r="L16" i="8" s="1"/>
  <c r="K28" i="8"/>
  <c r="L28" i="8" s="1"/>
  <c r="K40" i="8"/>
  <c r="K52" i="8"/>
  <c r="K64" i="8"/>
  <c r="K76" i="8"/>
  <c r="L76" i="8" s="1"/>
  <c r="K124" i="8"/>
  <c r="L124" i="8" s="1"/>
  <c r="K148" i="8"/>
  <c r="K160" i="8"/>
  <c r="K172" i="8"/>
  <c r="L172" i="8" s="1"/>
  <c r="B5" i="8"/>
  <c r="B29" i="8"/>
  <c r="F3" i="8"/>
  <c r="F15" i="8"/>
  <c r="F27" i="8"/>
  <c r="G27" i="8" s="1"/>
  <c r="K41" i="8"/>
  <c r="K53" i="8"/>
  <c r="K65" i="8"/>
  <c r="K149" i="8"/>
  <c r="K161" i="8"/>
  <c r="K173" i="8"/>
  <c r="B118" i="8"/>
  <c r="B105" i="8"/>
  <c r="L127" i="8"/>
  <c r="L144" i="8"/>
  <c r="L115" i="8"/>
  <c r="L142" i="8"/>
  <c r="L96" i="8"/>
  <c r="L67" i="8"/>
  <c r="L12" i="8"/>
  <c r="L32" i="8"/>
  <c r="L125" i="8"/>
  <c r="L6" i="8"/>
  <c r="L103" i="8"/>
  <c r="L128" i="8"/>
  <c r="L89" i="8"/>
  <c r="L55" i="8"/>
  <c r="G3" i="8" l="1"/>
  <c r="F187" i="8" a="1"/>
  <c r="F187" i="8" s="1"/>
  <c r="F185" i="8" a="1"/>
  <c r="F185" i="8" s="1"/>
  <c r="F186" i="8" a="1"/>
  <c r="F186" i="8" s="1"/>
  <c r="F184" i="8" a="1"/>
  <c r="F184" i="8" s="1"/>
  <c r="L3" i="8"/>
  <c r="K187" i="8" a="1"/>
  <c r="K187" i="8" s="1"/>
  <c r="K185" i="8" a="1"/>
  <c r="K185" i="8" s="1"/>
  <c r="K184" i="8" a="1"/>
  <c r="K184" i="8" s="1"/>
  <c r="K186" i="8" a="1"/>
  <c r="K186" i="8" s="1"/>
  <c r="H185" i="8" a="1"/>
  <c r="H185" i="8" s="1"/>
  <c r="H187" i="8" a="1"/>
  <c r="H187" i="8" s="1"/>
  <c r="G10" i="8"/>
  <c r="G26" i="8"/>
  <c r="G21" i="8"/>
  <c r="G16" i="8"/>
  <c r="G13" i="8"/>
  <c r="G34" i="8"/>
  <c r="G9" i="8"/>
  <c r="G20" i="8"/>
  <c r="G17" i="8"/>
  <c r="G25" i="8"/>
  <c r="G15" i="8"/>
  <c r="G30" i="8"/>
  <c r="G32" i="8"/>
  <c r="G29" i="8"/>
  <c r="G38" i="8"/>
  <c r="G11" i="8"/>
  <c r="G33" i="8"/>
  <c r="G19" i="8"/>
  <c r="G23" i="8"/>
  <c r="G36" i="8"/>
  <c r="G37" i="8"/>
  <c r="L131" i="8"/>
  <c r="L110" i="8"/>
  <c r="L60" i="8"/>
  <c r="L117" i="8"/>
  <c r="L122" i="8"/>
  <c r="L49" i="8"/>
  <c r="L61" i="8"/>
  <c r="L163" i="8"/>
  <c r="L136" i="8"/>
  <c r="L98" i="8"/>
  <c r="L154" i="8"/>
  <c r="L65" i="8"/>
  <c r="L167" i="8"/>
  <c r="L155" i="8"/>
  <c r="L161" i="8"/>
  <c r="L72" i="8"/>
  <c r="L156" i="8"/>
  <c r="L107" i="8"/>
  <c r="L48" i="8"/>
  <c r="L78" i="8"/>
  <c r="L177" i="8"/>
  <c r="L151" i="8"/>
  <c r="L157" i="8"/>
  <c r="L92" i="8"/>
  <c r="L160" i="8"/>
  <c r="L53" i="8"/>
  <c r="L44" i="8"/>
  <c r="L56" i="8"/>
  <c r="L164" i="8"/>
  <c r="L93" i="8"/>
  <c r="L42" i="8"/>
  <c r="L153" i="8"/>
  <c r="L152" i="8"/>
  <c r="L147" i="8"/>
  <c r="L130" i="8"/>
  <c r="L149" i="8"/>
  <c r="L129" i="8"/>
  <c r="L68" i="8"/>
  <c r="L71" i="8"/>
  <c r="L79" i="8"/>
  <c r="L126" i="8"/>
  <c r="L134" i="8"/>
  <c r="L162" i="8"/>
  <c r="L143" i="8"/>
  <c r="L64" i="8"/>
  <c r="L133" i="8"/>
  <c r="L145" i="8"/>
  <c r="L88" i="8"/>
  <c r="L166" i="8"/>
  <c r="L54" i="8"/>
  <c r="L85" i="8"/>
  <c r="L158" i="8"/>
  <c r="L84" i="8"/>
  <c r="L102" i="8"/>
  <c r="L45" i="8"/>
  <c r="L66" i="8"/>
  <c r="L121" i="8"/>
  <c r="L150" i="8"/>
  <c r="L112" i="8"/>
  <c r="L46" i="8"/>
  <c r="L165" i="8"/>
  <c r="L179" i="8"/>
  <c r="L173" i="8"/>
  <c r="L91" i="8"/>
  <c r="L41" i="8"/>
  <c r="L169" i="8"/>
  <c r="L77" i="8"/>
  <c r="L175" i="8"/>
  <c r="L178" i="8"/>
  <c r="L170" i="8"/>
  <c r="L40" i="8"/>
  <c r="L58" i="8"/>
  <c r="L57" i="8"/>
  <c r="L52" i="8"/>
  <c r="L159" i="8"/>
  <c r="L50" i="8"/>
  <c r="L148" i="8"/>
  <c r="L139" i="8"/>
  <c r="L171" i="8"/>
  <c r="L174" i="8"/>
  <c r="L137" i="8"/>
  <c r="L141" i="8"/>
  <c r="L62" i="8"/>
  <c r="L187" i="8" l="1" a="1"/>
  <c r="L187" i="8" s="1"/>
  <c r="L186" i="8" a="1"/>
  <c r="L186" i="8" s="1"/>
  <c r="L185" i="8" a="1"/>
  <c r="L185" i="8" s="1"/>
  <c r="L184" i="8" a="1"/>
  <c r="L184" i="8" s="1"/>
  <c r="G186" i="8" a="1"/>
  <c r="G186" i="8" s="1"/>
  <c r="G184" i="8" a="1"/>
  <c r="G184" i="8" s="1"/>
  <c r="G185" i="8" a="1"/>
  <c r="G185" i="8" s="1"/>
  <c r="G187" i="8" a="1"/>
  <c r="G187" i="8" s="1"/>
  <c r="AG47" i="6" l="1"/>
  <c r="AG48" i="6"/>
  <c r="AG49" i="6"/>
  <c r="AG50" i="6"/>
  <c r="AG51" i="6"/>
  <c r="AG52" i="6"/>
  <c r="AG53" i="6"/>
  <c r="AG54" i="6"/>
  <c r="AG55" i="6"/>
  <c r="AG56" i="6"/>
  <c r="AG57" i="6"/>
  <c r="AG58" i="6"/>
  <c r="AG59" i="6"/>
  <c r="AG60" i="6"/>
  <c r="AG61" i="6"/>
  <c r="AG62" i="6"/>
  <c r="AG63" i="6"/>
  <c r="AG64" i="6"/>
  <c r="AG65" i="6"/>
  <c r="AG66" i="6"/>
  <c r="AG67" i="6"/>
  <c r="AG68" i="6"/>
  <c r="AG69" i="6"/>
  <c r="AG70" i="6"/>
  <c r="AG71" i="6"/>
  <c r="AG72" i="6"/>
  <c r="AG73" i="6"/>
  <c r="AG74" i="6"/>
  <c r="AG75" i="6"/>
  <c r="AG76" i="6"/>
  <c r="AG77" i="6"/>
  <c r="AG78" i="6"/>
  <c r="AG79" i="6"/>
  <c r="AG80" i="6"/>
  <c r="AG81" i="6"/>
  <c r="AG82" i="6"/>
  <c r="AG83" i="6"/>
  <c r="AG84" i="6"/>
  <c r="AG85" i="6"/>
  <c r="AG86" i="6"/>
  <c r="AG87" i="6"/>
  <c r="AG88" i="6"/>
  <c r="AG46" i="6"/>
  <c r="AG24" i="6"/>
  <c r="AG25" i="6"/>
  <c r="AG26" i="6"/>
  <c r="AG27" i="6"/>
  <c r="AG28" i="6"/>
  <c r="AG29" i="6"/>
  <c r="AG30" i="6"/>
  <c r="AG31" i="6"/>
  <c r="AG32" i="6"/>
  <c r="AG33" i="6"/>
  <c r="AG34" i="6"/>
  <c r="AG35" i="6"/>
  <c r="AG36" i="6"/>
  <c r="AG37" i="6"/>
  <c r="AG38" i="6"/>
  <c r="AG39" i="6"/>
  <c r="AG40" i="6"/>
  <c r="AG41" i="6"/>
  <c r="AG42" i="6"/>
  <c r="AG43" i="6"/>
  <c r="AG44" i="6"/>
  <c r="AG23" i="6"/>
  <c r="AF23" i="6"/>
  <c r="T23" i="6"/>
  <c r="U23" i="6"/>
  <c r="T24" i="6"/>
  <c r="U24" i="6"/>
  <c r="T25" i="6"/>
  <c r="I75" i="8" s="1"/>
  <c r="J75" i="8" s="1"/>
  <c r="U25" i="6"/>
  <c r="T26" i="6"/>
  <c r="I76" i="8" s="1"/>
  <c r="J76" i="8" s="1"/>
  <c r="U26" i="6"/>
  <c r="T27" i="6"/>
  <c r="U27" i="6"/>
  <c r="T28" i="6"/>
  <c r="I78" i="8" s="1"/>
  <c r="J78" i="8" s="1"/>
  <c r="U28" i="6"/>
  <c r="T29" i="6"/>
  <c r="I79" i="8" s="1"/>
  <c r="J79" i="8" s="1"/>
  <c r="U29" i="6"/>
  <c r="T30" i="6"/>
  <c r="I80" i="8" s="1"/>
  <c r="J80" i="8" s="1"/>
  <c r="U30" i="6"/>
  <c r="T31" i="6"/>
  <c r="I81" i="8" s="1"/>
  <c r="J81" i="8" s="1"/>
  <c r="U31" i="6"/>
  <c r="T32" i="6"/>
  <c r="I82" i="8" s="1"/>
  <c r="J82" i="8" s="1"/>
  <c r="U32" i="6"/>
  <c r="T33" i="6"/>
  <c r="I83" i="8" s="1"/>
  <c r="J83" i="8" s="1"/>
  <c r="U33" i="6"/>
  <c r="T34" i="6"/>
  <c r="I84" i="8" s="1"/>
  <c r="J84" i="8" s="1"/>
  <c r="U34" i="6"/>
  <c r="T35" i="6"/>
  <c r="I85" i="8" s="1"/>
  <c r="J85" i="8" s="1"/>
  <c r="U35" i="6"/>
  <c r="T36" i="6"/>
  <c r="I86" i="8" s="1"/>
  <c r="J86" i="8" s="1"/>
  <c r="U36" i="6"/>
  <c r="T37" i="6"/>
  <c r="I87" i="8" s="1"/>
  <c r="J87" i="8" s="1"/>
  <c r="U37" i="6"/>
  <c r="T38" i="6"/>
  <c r="I88" i="8" s="1"/>
  <c r="J88" i="8" s="1"/>
  <c r="U38" i="6"/>
  <c r="T39" i="6"/>
  <c r="I89" i="8" s="1"/>
  <c r="J89" i="8" s="1"/>
  <c r="U39" i="6"/>
  <c r="T40" i="6"/>
  <c r="I90" i="8" s="1"/>
  <c r="J90" i="8" s="1"/>
  <c r="U40" i="6"/>
  <c r="T41" i="6"/>
  <c r="I91" i="8" s="1"/>
  <c r="J91" i="8" s="1"/>
  <c r="U41" i="6"/>
  <c r="T42" i="6"/>
  <c r="I92" i="8" s="1"/>
  <c r="J92" i="8" s="1"/>
  <c r="U42" i="6"/>
  <c r="T43" i="6"/>
  <c r="I93" i="8" s="1"/>
  <c r="J93" i="8" s="1"/>
  <c r="U43" i="6"/>
  <c r="T44" i="6"/>
  <c r="I94" i="8" s="1"/>
  <c r="J94" i="8" s="1"/>
  <c r="U44" i="6"/>
  <c r="T45" i="6"/>
  <c r="I95" i="8" s="1"/>
  <c r="J95" i="8" s="1"/>
  <c r="U45" i="6"/>
  <c r="T46" i="6"/>
  <c r="I96" i="8" s="1"/>
  <c r="J96" i="8" s="1"/>
  <c r="U46" i="6"/>
  <c r="T47" i="6"/>
  <c r="I97" i="8" s="1"/>
  <c r="J97" i="8" s="1"/>
  <c r="U47" i="6"/>
  <c r="T48" i="6"/>
  <c r="I98" i="8" s="1"/>
  <c r="J98" i="8" s="1"/>
  <c r="U48" i="6"/>
  <c r="T49" i="6"/>
  <c r="I99" i="8" s="1"/>
  <c r="J99" i="8" s="1"/>
  <c r="U49" i="6"/>
  <c r="T50" i="6"/>
  <c r="I100" i="8" s="1"/>
  <c r="J100" i="8" s="1"/>
  <c r="U50" i="6"/>
  <c r="T51" i="6"/>
  <c r="I101" i="8" s="1"/>
  <c r="J101" i="8" s="1"/>
  <c r="U51" i="6"/>
  <c r="T52" i="6"/>
  <c r="I102" i="8" s="1"/>
  <c r="J102" i="8" s="1"/>
  <c r="U52" i="6"/>
  <c r="T53" i="6"/>
  <c r="I103" i="8" s="1"/>
  <c r="J103" i="8" s="1"/>
  <c r="U53" i="6"/>
  <c r="T54" i="6"/>
  <c r="I104" i="8" s="1"/>
  <c r="J104" i="8" s="1"/>
  <c r="U54" i="6"/>
  <c r="T55" i="6"/>
  <c r="I105" i="8" s="1"/>
  <c r="J105" i="8" s="1"/>
  <c r="U55" i="6"/>
  <c r="T56" i="6"/>
  <c r="I106" i="8" s="1"/>
  <c r="J106" i="8" s="1"/>
  <c r="U56" i="6"/>
  <c r="T57" i="6"/>
  <c r="I107" i="8" s="1"/>
  <c r="J107" i="8" s="1"/>
  <c r="U57" i="6"/>
  <c r="T58" i="6"/>
  <c r="I108" i="8" s="1"/>
  <c r="J108" i="8" s="1"/>
  <c r="U58" i="6"/>
  <c r="T59" i="6"/>
  <c r="I109" i="8" s="1"/>
  <c r="J109" i="8" s="1"/>
  <c r="U59" i="6"/>
  <c r="T60" i="6"/>
  <c r="I110" i="8" s="1"/>
  <c r="J110" i="8" s="1"/>
  <c r="U60" i="6"/>
  <c r="T61" i="6"/>
  <c r="I111" i="8" s="1"/>
  <c r="J111" i="8" s="1"/>
  <c r="U61" i="6"/>
  <c r="T62" i="6"/>
  <c r="I112" i="8" s="1"/>
  <c r="J112" i="8" s="1"/>
  <c r="U62" i="6"/>
  <c r="T63" i="6"/>
  <c r="I113" i="8" s="1"/>
  <c r="J113" i="8" s="1"/>
  <c r="U63" i="6"/>
  <c r="T64" i="6"/>
  <c r="I114" i="8" s="1"/>
  <c r="J114" i="8" s="1"/>
  <c r="U64" i="6"/>
  <c r="T65" i="6"/>
  <c r="I115" i="8" s="1"/>
  <c r="J115" i="8" s="1"/>
  <c r="U65" i="6"/>
  <c r="T66" i="6"/>
  <c r="I116" i="8" s="1"/>
  <c r="J116" i="8" s="1"/>
  <c r="U66" i="6"/>
  <c r="T67" i="6"/>
  <c r="I117" i="8" s="1"/>
  <c r="J117" i="8" s="1"/>
  <c r="U67" i="6"/>
  <c r="T68" i="6"/>
  <c r="I118" i="8" s="1"/>
  <c r="J118" i="8" s="1"/>
  <c r="U68" i="6"/>
  <c r="T69" i="6"/>
  <c r="I119" i="8" s="1"/>
  <c r="J119" i="8" s="1"/>
  <c r="U69" i="6"/>
  <c r="T70" i="6"/>
  <c r="I120" i="8" s="1"/>
  <c r="J120" i="8" s="1"/>
  <c r="U70" i="6"/>
  <c r="T71" i="6"/>
  <c r="I121" i="8" s="1"/>
  <c r="J121" i="8" s="1"/>
  <c r="U71" i="6"/>
  <c r="T72" i="6"/>
  <c r="I122" i="8" s="1"/>
  <c r="J122" i="8" s="1"/>
  <c r="U72" i="6"/>
  <c r="T73" i="6"/>
  <c r="I123" i="8" s="1"/>
  <c r="J123" i="8" s="1"/>
  <c r="U73" i="6"/>
  <c r="T74" i="6"/>
  <c r="I124" i="8" s="1"/>
  <c r="J124" i="8" s="1"/>
  <c r="U74" i="6"/>
  <c r="T75" i="6"/>
  <c r="I125" i="8" s="1"/>
  <c r="J125" i="8" s="1"/>
  <c r="U75" i="6"/>
  <c r="T76" i="6"/>
  <c r="I126" i="8" s="1"/>
  <c r="J126" i="8" s="1"/>
  <c r="U76" i="6"/>
  <c r="T77" i="6"/>
  <c r="I127" i="8" s="1"/>
  <c r="J127" i="8" s="1"/>
  <c r="U77" i="6"/>
  <c r="T78" i="6"/>
  <c r="I128" i="8" s="1"/>
  <c r="J128" i="8" s="1"/>
  <c r="U78" i="6"/>
  <c r="T79" i="6"/>
  <c r="I129" i="8" s="1"/>
  <c r="J129" i="8" s="1"/>
  <c r="U79" i="6"/>
  <c r="T80" i="6"/>
  <c r="I130" i="8" s="1"/>
  <c r="J130" i="8" s="1"/>
  <c r="U80" i="6"/>
  <c r="T81" i="6"/>
  <c r="I131" i="8" s="1"/>
  <c r="J131" i="8" s="1"/>
  <c r="U81" i="6"/>
  <c r="T82" i="6"/>
  <c r="I132" i="8" s="1"/>
  <c r="J132" i="8" s="1"/>
  <c r="U82" i="6"/>
  <c r="T83" i="6"/>
  <c r="I133" i="8" s="1"/>
  <c r="J133" i="8" s="1"/>
  <c r="U83" i="6"/>
  <c r="T84" i="6"/>
  <c r="I134" i="8" s="1"/>
  <c r="J134" i="8" s="1"/>
  <c r="U84" i="6"/>
  <c r="T85" i="6"/>
  <c r="I135" i="8" s="1"/>
  <c r="J135" i="8" s="1"/>
  <c r="U85" i="6"/>
  <c r="T86" i="6"/>
  <c r="I136" i="8" s="1"/>
  <c r="J136" i="8" s="1"/>
  <c r="U86" i="6"/>
  <c r="T87" i="6"/>
  <c r="I137" i="8" s="1"/>
  <c r="J137" i="8" s="1"/>
  <c r="U87" i="6"/>
  <c r="T88" i="6"/>
  <c r="I138" i="8" s="1"/>
  <c r="J138" i="8" s="1"/>
  <c r="U88" i="6"/>
  <c r="U22" i="6"/>
  <c r="T22" i="6"/>
  <c r="S22" i="6"/>
  <c r="I74" i="8" l="1"/>
  <c r="J74" i="8" s="1"/>
  <c r="I77" i="8"/>
  <c r="J77" i="8" s="1"/>
  <c r="X29" i="5"/>
  <c r="X30" i="5"/>
  <c r="X31" i="5"/>
  <c r="X32" i="5"/>
  <c r="X33" i="5"/>
  <c r="X34" i="5"/>
  <c r="X35" i="5"/>
  <c r="X36" i="5"/>
  <c r="X37" i="5"/>
  <c r="X38" i="5"/>
  <c r="X39" i="5"/>
  <c r="X40" i="5"/>
  <c r="X41" i="5"/>
  <c r="X42" i="5"/>
  <c r="X43" i="5"/>
  <c r="X44" i="5"/>
  <c r="X45" i="5"/>
  <c r="X46" i="5"/>
  <c r="X47" i="5"/>
  <c r="X48" i="5"/>
  <c r="X49" i="5"/>
  <c r="X50" i="5"/>
  <c r="X51" i="5"/>
  <c r="X52" i="5"/>
  <c r="X53" i="5"/>
  <c r="X54" i="5"/>
  <c r="X55" i="5"/>
  <c r="X56" i="5"/>
  <c r="X57" i="5"/>
  <c r="X58" i="5"/>
  <c r="X59" i="5"/>
  <c r="X60" i="5"/>
  <c r="X61" i="5"/>
  <c r="X62" i="5"/>
  <c r="X63" i="5"/>
  <c r="X64" i="5"/>
  <c r="X28" i="5"/>
  <c r="W28" i="5"/>
  <c r="L29" i="5"/>
  <c r="L30" i="5"/>
  <c r="L31" i="5"/>
  <c r="L32" i="5"/>
  <c r="L33" i="5"/>
  <c r="L34" i="5"/>
  <c r="L35" i="5"/>
  <c r="L36" i="5"/>
  <c r="L37" i="5"/>
  <c r="L38" i="5"/>
  <c r="L39" i="5"/>
  <c r="L40" i="5"/>
  <c r="L41" i="5"/>
  <c r="L42" i="5"/>
  <c r="L43" i="5"/>
  <c r="L44" i="5"/>
  <c r="L45" i="5"/>
  <c r="L46" i="5"/>
  <c r="L47" i="5"/>
  <c r="L48" i="5"/>
  <c r="L49" i="5"/>
  <c r="L50" i="5"/>
  <c r="L51" i="5"/>
  <c r="L52" i="5"/>
  <c r="L53" i="5"/>
  <c r="L54" i="5"/>
  <c r="L55" i="5"/>
  <c r="L56" i="5"/>
  <c r="L57" i="5"/>
  <c r="L58" i="5"/>
  <c r="L59" i="5"/>
  <c r="L60" i="5"/>
  <c r="L61" i="5"/>
  <c r="L62" i="5"/>
  <c r="L63" i="5"/>
  <c r="L64" i="5"/>
  <c r="L28" i="5"/>
  <c r="K28" i="5"/>
  <c r="G16" i="11" l="1" a="1"/>
  <c r="G16" i="11" s="1"/>
  <c r="G11" i="11" s="1"/>
  <c r="D16" i="11" a="1"/>
  <c r="D16" i="11" s="1"/>
  <c r="L23" i="5" a="1"/>
  <c r="L23" i="5" s="1"/>
  <c r="G15" i="11" s="1"/>
  <c r="L20" i="5" a="1"/>
  <c r="L20" i="5" s="1"/>
  <c r="AF81" i="6" l="1"/>
  <c r="AF82" i="6"/>
  <c r="AF83" i="6"/>
  <c r="AF84" i="6"/>
  <c r="AF85" i="6"/>
  <c r="AF86" i="6"/>
  <c r="AF87" i="6"/>
  <c r="AF88" i="6"/>
  <c r="B23" i="6"/>
  <c r="B24" i="6"/>
  <c r="B25" i="6"/>
  <c r="B26" i="6"/>
  <c r="B27" i="6"/>
  <c r="B28" i="6"/>
  <c r="B29" i="6"/>
  <c r="B30" i="6"/>
  <c r="B31" i="6"/>
  <c r="B32" i="6"/>
  <c r="B33" i="6"/>
  <c r="B34" i="6"/>
  <c r="B35" i="6"/>
  <c r="B36" i="6"/>
  <c r="B37" i="6"/>
  <c r="B38" i="6"/>
  <c r="B39" i="6"/>
  <c r="B40" i="6"/>
  <c r="B41" i="6"/>
  <c r="B42" i="6"/>
  <c r="B43" i="6"/>
  <c r="B44" i="6"/>
  <c r="B45" i="6"/>
  <c r="B46" i="6"/>
  <c r="B47" i="6"/>
  <c r="B48" i="6"/>
  <c r="B49" i="6"/>
  <c r="B50" i="6"/>
  <c r="B51" i="6"/>
  <c r="B52" i="6"/>
  <c r="B53" i="6"/>
  <c r="B54" i="6"/>
  <c r="B55" i="6"/>
  <c r="B56" i="6"/>
  <c r="B57" i="6"/>
  <c r="B58" i="6"/>
  <c r="B59" i="6"/>
  <c r="B60" i="6"/>
  <c r="B61" i="6"/>
  <c r="B62" i="6"/>
  <c r="B63" i="6"/>
  <c r="B64" i="6"/>
  <c r="B65" i="6"/>
  <c r="B66" i="6"/>
  <c r="B67" i="6"/>
  <c r="B68" i="6"/>
  <c r="B69" i="6"/>
  <c r="B70" i="6"/>
  <c r="B71" i="6"/>
  <c r="B72" i="6"/>
  <c r="B73" i="6"/>
  <c r="B74" i="6"/>
  <c r="B75" i="6"/>
  <c r="B76" i="6"/>
  <c r="B77" i="6"/>
  <c r="B78" i="6"/>
  <c r="B79" i="6"/>
  <c r="B80" i="6"/>
  <c r="B81" i="6"/>
  <c r="B82" i="6"/>
  <c r="B83" i="6"/>
  <c r="B84" i="6"/>
  <c r="B85" i="6"/>
  <c r="B86" i="6"/>
  <c r="B87" i="6"/>
  <c r="B88" i="6"/>
  <c r="B22" i="6"/>
  <c r="S23" i="6"/>
  <c r="S24" i="6"/>
  <c r="F74" i="8" s="1"/>
  <c r="H74" i="8" s="1"/>
  <c r="S25" i="6"/>
  <c r="F75" i="8" s="1"/>
  <c r="H75" i="8" s="1"/>
  <c r="S26" i="6"/>
  <c r="F76" i="8" s="1"/>
  <c r="H76" i="8" s="1"/>
  <c r="S27" i="6"/>
  <c r="F77" i="8" s="1"/>
  <c r="H77" i="8" s="1"/>
  <c r="S28" i="6"/>
  <c r="F78" i="8" s="1"/>
  <c r="H78" i="8" s="1"/>
  <c r="S29" i="6"/>
  <c r="F79" i="8" s="1"/>
  <c r="H79" i="8" s="1"/>
  <c r="S30" i="6"/>
  <c r="F80" i="8" s="1"/>
  <c r="H80" i="8" s="1"/>
  <c r="S31" i="6"/>
  <c r="F81" i="8" s="1"/>
  <c r="H81" i="8" s="1"/>
  <c r="S32" i="6"/>
  <c r="F82" i="8" s="1"/>
  <c r="H82" i="8" s="1"/>
  <c r="S33" i="6"/>
  <c r="F83" i="8" s="1"/>
  <c r="H83" i="8" s="1"/>
  <c r="S34" i="6"/>
  <c r="F84" i="8" s="1"/>
  <c r="H84" i="8" s="1"/>
  <c r="S35" i="6"/>
  <c r="F85" i="8" s="1"/>
  <c r="H85" i="8" s="1"/>
  <c r="S36" i="6"/>
  <c r="F86" i="8" s="1"/>
  <c r="H86" i="8" s="1"/>
  <c r="S37" i="6"/>
  <c r="F87" i="8" s="1"/>
  <c r="H87" i="8" s="1"/>
  <c r="S38" i="6"/>
  <c r="F88" i="8" s="1"/>
  <c r="H88" i="8" s="1"/>
  <c r="S39" i="6"/>
  <c r="F89" i="8" s="1"/>
  <c r="H89" i="8" s="1"/>
  <c r="S40" i="6"/>
  <c r="F90" i="8" s="1"/>
  <c r="H90" i="8" s="1"/>
  <c r="S41" i="6"/>
  <c r="F91" i="8" s="1"/>
  <c r="H91" i="8" s="1"/>
  <c r="S42" i="6"/>
  <c r="F92" i="8" s="1"/>
  <c r="H92" i="8" s="1"/>
  <c r="S43" i="6"/>
  <c r="F93" i="8" s="1"/>
  <c r="H93" i="8" s="1"/>
  <c r="S44" i="6"/>
  <c r="F94" i="8" s="1"/>
  <c r="H94" i="8" s="1"/>
  <c r="S45" i="6"/>
  <c r="F95" i="8" s="1"/>
  <c r="H95" i="8" s="1"/>
  <c r="S46" i="6"/>
  <c r="F96" i="8" s="1"/>
  <c r="H96" i="8" s="1"/>
  <c r="S47" i="6"/>
  <c r="F97" i="8" s="1"/>
  <c r="H97" i="8" s="1"/>
  <c r="S48" i="6"/>
  <c r="F98" i="8" s="1"/>
  <c r="H98" i="8" s="1"/>
  <c r="S49" i="6"/>
  <c r="F99" i="8" s="1"/>
  <c r="H99" i="8" s="1"/>
  <c r="S50" i="6"/>
  <c r="F100" i="8" s="1"/>
  <c r="H100" i="8" s="1"/>
  <c r="S51" i="6"/>
  <c r="F101" i="8" s="1"/>
  <c r="H101" i="8" s="1"/>
  <c r="S52" i="6"/>
  <c r="F102" i="8" s="1"/>
  <c r="H102" i="8" s="1"/>
  <c r="S53" i="6"/>
  <c r="F103" i="8" s="1"/>
  <c r="H103" i="8" s="1"/>
  <c r="S54" i="6"/>
  <c r="F104" i="8" s="1"/>
  <c r="H104" i="8" s="1"/>
  <c r="S55" i="6"/>
  <c r="F105" i="8" s="1"/>
  <c r="H105" i="8" s="1"/>
  <c r="S56" i="6"/>
  <c r="F106" i="8" s="1"/>
  <c r="H106" i="8" s="1"/>
  <c r="S57" i="6"/>
  <c r="F107" i="8" s="1"/>
  <c r="H107" i="8" s="1"/>
  <c r="S58" i="6"/>
  <c r="F108" i="8" s="1"/>
  <c r="H108" i="8" s="1"/>
  <c r="S59" i="6"/>
  <c r="F109" i="8" s="1"/>
  <c r="H109" i="8" s="1"/>
  <c r="S60" i="6"/>
  <c r="F110" i="8" s="1"/>
  <c r="H110" i="8" s="1"/>
  <c r="S61" i="6"/>
  <c r="F111" i="8" s="1"/>
  <c r="H111" i="8" s="1"/>
  <c r="S62" i="6"/>
  <c r="F112" i="8" s="1"/>
  <c r="H112" i="8" s="1"/>
  <c r="S63" i="6"/>
  <c r="F113" i="8" s="1"/>
  <c r="H113" i="8" s="1"/>
  <c r="S64" i="6"/>
  <c r="F114" i="8" s="1"/>
  <c r="H114" i="8" s="1"/>
  <c r="S65" i="6"/>
  <c r="F115" i="8" s="1"/>
  <c r="H115" i="8" s="1"/>
  <c r="S66" i="6"/>
  <c r="F116" i="8" s="1"/>
  <c r="H116" i="8" s="1"/>
  <c r="S67" i="6"/>
  <c r="F117" i="8" s="1"/>
  <c r="H117" i="8" s="1"/>
  <c r="S68" i="6"/>
  <c r="F118" i="8" s="1"/>
  <c r="H118" i="8" s="1"/>
  <c r="S69" i="6"/>
  <c r="F119" i="8" s="1"/>
  <c r="H119" i="8" s="1"/>
  <c r="S70" i="6"/>
  <c r="F120" i="8" s="1"/>
  <c r="H120" i="8" s="1"/>
  <c r="S71" i="6"/>
  <c r="F121" i="8" s="1"/>
  <c r="H121" i="8" s="1"/>
  <c r="S72" i="6"/>
  <c r="F122" i="8" s="1"/>
  <c r="H122" i="8" s="1"/>
  <c r="S73" i="6"/>
  <c r="F123" i="8" s="1"/>
  <c r="H123" i="8" s="1"/>
  <c r="S74" i="6"/>
  <c r="F124" i="8" s="1"/>
  <c r="H124" i="8" s="1"/>
  <c r="S75" i="6"/>
  <c r="F125" i="8" s="1"/>
  <c r="H125" i="8" s="1"/>
  <c r="S76" i="6"/>
  <c r="F126" i="8" s="1"/>
  <c r="H126" i="8" s="1"/>
  <c r="S77" i="6"/>
  <c r="F127" i="8" s="1"/>
  <c r="H127" i="8" s="1"/>
  <c r="S78" i="6"/>
  <c r="F128" i="8" s="1"/>
  <c r="H128" i="8" s="1"/>
  <c r="S79" i="6"/>
  <c r="F129" i="8" s="1"/>
  <c r="H129" i="8" s="1"/>
  <c r="S80" i="6"/>
  <c r="F130" i="8" s="1"/>
  <c r="H130" i="8" s="1"/>
  <c r="S81" i="6"/>
  <c r="F131" i="8" s="1"/>
  <c r="H131" i="8" s="1"/>
  <c r="S82" i="6"/>
  <c r="F132" i="8" s="1"/>
  <c r="H132" i="8" s="1"/>
  <c r="S83" i="6"/>
  <c r="F133" i="8" s="1"/>
  <c r="H133" i="8" s="1"/>
  <c r="S84" i="6"/>
  <c r="F134" i="8" s="1"/>
  <c r="H134" i="8" s="1"/>
  <c r="S85" i="6"/>
  <c r="F135" i="8" s="1"/>
  <c r="H135" i="8" s="1"/>
  <c r="S86" i="6"/>
  <c r="F136" i="8" s="1"/>
  <c r="H136" i="8" s="1"/>
  <c r="S87" i="6"/>
  <c r="F137" i="8" s="1"/>
  <c r="H137" i="8" s="1"/>
  <c r="S88" i="6"/>
  <c r="F138" i="8" s="1"/>
  <c r="H138" i="8" s="1"/>
  <c r="P20" i="6"/>
  <c r="AE21" i="6"/>
  <c r="V27" i="5"/>
  <c r="J27" i="5"/>
  <c r="G74" i="8" l="1"/>
  <c r="G12" i="6"/>
  <c r="K29" i="5" l="1"/>
  <c r="W29" i="5"/>
  <c r="K30" i="5"/>
  <c r="I4" i="8" s="1"/>
  <c r="J4" i="8" s="1"/>
  <c r="W30" i="5"/>
  <c r="K31" i="5"/>
  <c r="I5" i="8" s="1"/>
  <c r="J5" i="8" s="1"/>
  <c r="W31" i="5"/>
  <c r="I40" i="8" s="1"/>
  <c r="J40" i="8" s="1"/>
  <c r="K32" i="5"/>
  <c r="I6" i="8" s="1"/>
  <c r="J6" i="8" s="1"/>
  <c r="W32" i="5"/>
  <c r="I41" i="8" s="1"/>
  <c r="J41" i="8" s="1"/>
  <c r="K33" i="5"/>
  <c r="I7" i="8" s="1"/>
  <c r="J7" i="8" s="1"/>
  <c r="W33" i="5"/>
  <c r="I42" i="8" s="1"/>
  <c r="J42" i="8" s="1"/>
  <c r="K34" i="5"/>
  <c r="I8" i="8" s="1"/>
  <c r="J8" i="8" s="1"/>
  <c r="W34" i="5"/>
  <c r="I43" i="8" s="1"/>
  <c r="J43" i="8" s="1"/>
  <c r="K35" i="5"/>
  <c r="I9" i="8" s="1"/>
  <c r="J9" i="8" s="1"/>
  <c r="W35" i="5"/>
  <c r="I44" i="8" s="1"/>
  <c r="J44" i="8" s="1"/>
  <c r="K36" i="5"/>
  <c r="I10" i="8" s="1"/>
  <c r="J10" i="8" s="1"/>
  <c r="W36" i="5"/>
  <c r="I45" i="8" s="1"/>
  <c r="J45" i="8" s="1"/>
  <c r="K37" i="5"/>
  <c r="I11" i="8" s="1"/>
  <c r="J11" i="8" s="1"/>
  <c r="W37" i="5"/>
  <c r="I46" i="8" s="1"/>
  <c r="J46" i="8" s="1"/>
  <c r="K38" i="5"/>
  <c r="I12" i="8" s="1"/>
  <c r="J12" i="8" s="1"/>
  <c r="W38" i="5"/>
  <c r="I47" i="8" s="1"/>
  <c r="J47" i="8" s="1"/>
  <c r="K39" i="5"/>
  <c r="I13" i="8" s="1"/>
  <c r="J13" i="8" s="1"/>
  <c r="W39" i="5"/>
  <c r="I48" i="8" s="1"/>
  <c r="J48" i="8" s="1"/>
  <c r="K40" i="5"/>
  <c r="I14" i="8" s="1"/>
  <c r="J14" i="8" s="1"/>
  <c r="W40" i="5"/>
  <c r="I49" i="8" s="1"/>
  <c r="J49" i="8" s="1"/>
  <c r="K41" i="5"/>
  <c r="I15" i="8" s="1"/>
  <c r="J15" i="8" s="1"/>
  <c r="W41" i="5"/>
  <c r="I50" i="8" s="1"/>
  <c r="J50" i="8" s="1"/>
  <c r="K42" i="5"/>
  <c r="I16" i="8" s="1"/>
  <c r="J16" i="8" s="1"/>
  <c r="W42" i="5"/>
  <c r="I51" i="8" s="1"/>
  <c r="J51" i="8" s="1"/>
  <c r="K43" i="5"/>
  <c r="I17" i="8" s="1"/>
  <c r="J17" i="8" s="1"/>
  <c r="W43" i="5"/>
  <c r="I52" i="8" s="1"/>
  <c r="J52" i="8" s="1"/>
  <c r="K44" i="5"/>
  <c r="I18" i="8" s="1"/>
  <c r="J18" i="8" s="1"/>
  <c r="W44" i="5"/>
  <c r="I53" i="8" s="1"/>
  <c r="J53" i="8" s="1"/>
  <c r="K45" i="5"/>
  <c r="I19" i="8" s="1"/>
  <c r="J19" i="8" s="1"/>
  <c r="W45" i="5"/>
  <c r="I54" i="8" s="1"/>
  <c r="J54" i="8" s="1"/>
  <c r="K46" i="5"/>
  <c r="I20" i="8" s="1"/>
  <c r="J20" i="8" s="1"/>
  <c r="W46" i="5"/>
  <c r="I55" i="8" s="1"/>
  <c r="J55" i="8" s="1"/>
  <c r="K47" i="5"/>
  <c r="I21" i="8" s="1"/>
  <c r="J21" i="8" s="1"/>
  <c r="W47" i="5"/>
  <c r="I56" i="8" s="1"/>
  <c r="J56" i="8" s="1"/>
  <c r="K48" i="5"/>
  <c r="I22" i="8" s="1"/>
  <c r="J22" i="8" s="1"/>
  <c r="W48" i="5"/>
  <c r="I57" i="8" s="1"/>
  <c r="J57" i="8" s="1"/>
  <c r="K49" i="5"/>
  <c r="I23" i="8" s="1"/>
  <c r="J23" i="8" s="1"/>
  <c r="W49" i="5"/>
  <c r="I58" i="8" s="1"/>
  <c r="J58" i="8" s="1"/>
  <c r="K50" i="5"/>
  <c r="I24" i="8" s="1"/>
  <c r="J24" i="8" s="1"/>
  <c r="W50" i="5"/>
  <c r="I59" i="8" s="1"/>
  <c r="J59" i="8" s="1"/>
  <c r="K51" i="5"/>
  <c r="I25" i="8" s="1"/>
  <c r="J25" i="8" s="1"/>
  <c r="K52" i="5"/>
  <c r="I26" i="8" s="1"/>
  <c r="J26" i="8" s="1"/>
  <c r="K53" i="5"/>
  <c r="I27" i="8" s="1"/>
  <c r="J27" i="8" s="1"/>
  <c r="K54" i="5"/>
  <c r="I28" i="8" s="1"/>
  <c r="J28" i="8" s="1"/>
  <c r="K55" i="5"/>
  <c r="I29" i="8" s="1"/>
  <c r="J29" i="8" s="1"/>
  <c r="K56" i="5"/>
  <c r="I30" i="8" s="1"/>
  <c r="J30" i="8" s="1"/>
  <c r="K57" i="5"/>
  <c r="I31" i="8" s="1"/>
  <c r="J31" i="8" s="1"/>
  <c r="K58" i="5"/>
  <c r="I32" i="8" s="1"/>
  <c r="J32" i="8" s="1"/>
  <c r="K59" i="5"/>
  <c r="I33" i="8" s="1"/>
  <c r="J33" i="8" s="1"/>
  <c r="K60" i="5"/>
  <c r="I34" i="8" s="1"/>
  <c r="J34" i="8" s="1"/>
  <c r="K61" i="5"/>
  <c r="I35" i="8" s="1"/>
  <c r="J35" i="8" s="1"/>
  <c r="K62" i="5"/>
  <c r="I36" i="8" s="1"/>
  <c r="J36" i="8" s="1"/>
  <c r="K63" i="5"/>
  <c r="I37" i="8" s="1"/>
  <c r="J37" i="8" s="1"/>
  <c r="K64" i="5"/>
  <c r="I38" i="8" s="1"/>
  <c r="J38" i="8" s="1"/>
  <c r="AF39" i="6"/>
  <c r="I154" i="8" s="1"/>
  <c r="J154" i="8" s="1"/>
  <c r="AF40" i="6"/>
  <c r="I155" i="8" s="1"/>
  <c r="J155" i="8" s="1"/>
  <c r="AF67" i="6"/>
  <c r="G19" i="11" l="1" a="1"/>
  <c r="G19" i="11" s="1"/>
  <c r="D19" i="11" a="1"/>
  <c r="D19" i="11" s="1"/>
  <c r="K23" i="5" a="1"/>
  <c r="K23" i="5" s="1"/>
  <c r="G18" i="11" s="1"/>
  <c r="G9" i="11" s="1"/>
  <c r="G10" i="11" s="1"/>
  <c r="K20" i="5" a="1"/>
  <c r="K20" i="5" s="1"/>
  <c r="I39" i="8"/>
  <c r="J39" i="8" s="1"/>
  <c r="I3" i="8"/>
  <c r="J3" i="8" l="1"/>
  <c r="I185" i="8" a="1"/>
  <c r="I185" i="8" s="1"/>
  <c r="I184" i="8" a="1"/>
  <c r="I184" i="8" s="1"/>
  <c r="I187" i="8" a="1"/>
  <c r="I187" i="8" s="1"/>
  <c r="I186" i="8" a="1"/>
  <c r="I186" i="8" s="1"/>
  <c r="AF80" i="6"/>
  <c r="AF79" i="6"/>
  <c r="AF78" i="6"/>
  <c r="AF77" i="6"/>
  <c r="AF76" i="6"/>
  <c r="AF75" i="6"/>
  <c r="AF74" i="6"/>
  <c r="AF73" i="6"/>
  <c r="AF72" i="6"/>
  <c r="AF71" i="6"/>
  <c r="AF70" i="6"/>
  <c r="AF69" i="6"/>
  <c r="AF68" i="6"/>
  <c r="J187" i="8" l="1" a="1"/>
  <c r="J187" i="8" s="1"/>
  <c r="J186" i="8" a="1"/>
  <c r="J186" i="8" s="1"/>
  <c r="J185" i="8" a="1"/>
  <c r="J185" i="8" s="1"/>
  <c r="J184" i="8" a="1"/>
  <c r="J184" i="8" s="1"/>
  <c r="AF56" i="6"/>
  <c r="I170" i="8" s="1"/>
  <c r="J170" i="8" s="1"/>
  <c r="AF57" i="6"/>
  <c r="I171" i="8" s="1"/>
  <c r="J171" i="8" s="1"/>
  <c r="AF34" i="6"/>
  <c r="I149" i="8" s="1"/>
  <c r="J149" i="8" s="1"/>
  <c r="W51" i="5" l="1"/>
  <c r="W52" i="5"/>
  <c r="I61" i="8" s="1"/>
  <c r="J61" i="8" s="1"/>
  <c r="W53" i="5"/>
  <c r="I62" i="8" s="1"/>
  <c r="J62" i="8" s="1"/>
  <c r="W54" i="5"/>
  <c r="I63" i="8" s="1"/>
  <c r="J63" i="8" s="1"/>
  <c r="W55" i="5"/>
  <c r="I64" i="8" s="1"/>
  <c r="J64" i="8" s="1"/>
  <c r="W56" i="5"/>
  <c r="I65" i="8" s="1"/>
  <c r="J65" i="8" s="1"/>
  <c r="W57" i="5"/>
  <c r="I66" i="8" s="1"/>
  <c r="J66" i="8" s="1"/>
  <c r="W58" i="5"/>
  <c r="I67" i="8" s="1"/>
  <c r="J67" i="8" s="1"/>
  <c r="W59" i="5"/>
  <c r="I68" i="8" s="1"/>
  <c r="J68" i="8" s="1"/>
  <c r="W60" i="5"/>
  <c r="I69" i="8" s="1"/>
  <c r="J69" i="8" s="1"/>
  <c r="W61" i="5"/>
  <c r="I70" i="8" s="1"/>
  <c r="J70" i="8" s="1"/>
  <c r="W62" i="5"/>
  <c r="I71" i="8" s="1"/>
  <c r="J71" i="8" s="1"/>
  <c r="W63" i="5"/>
  <c r="I72" i="8" s="1"/>
  <c r="J72" i="8" s="1"/>
  <c r="W64" i="5"/>
  <c r="I73" i="8" s="1"/>
  <c r="J73" i="8" s="1"/>
  <c r="I60" i="8" l="1"/>
  <c r="J60" i="8" s="1"/>
  <c r="D18" i="11"/>
  <c r="D15" i="11" l="1"/>
  <c r="AF58" i="6"/>
  <c r="I172" i="8" s="1"/>
  <c r="J172" i="8" s="1"/>
  <c r="AF59" i="6"/>
  <c r="I173" i="8" s="1"/>
  <c r="J173" i="8" s="1"/>
  <c r="AF60" i="6"/>
  <c r="I174" i="8" s="1"/>
  <c r="J174" i="8" s="1"/>
  <c r="AF61" i="6"/>
  <c r="I175" i="8" s="1"/>
  <c r="J175" i="8" s="1"/>
  <c r="AF62" i="6"/>
  <c r="I176" i="8" s="1"/>
  <c r="J176" i="8" s="1"/>
  <c r="AF63" i="6"/>
  <c r="I177" i="8" s="1"/>
  <c r="J177" i="8" s="1"/>
  <c r="AF64" i="6"/>
  <c r="I178" i="8" s="1"/>
  <c r="J178" i="8" s="1"/>
  <c r="AF65" i="6"/>
  <c r="I179" i="8" s="1"/>
  <c r="J179" i="8" s="1"/>
  <c r="AF66" i="6"/>
  <c r="I180" i="8" s="1"/>
  <c r="J180" i="8" s="1"/>
  <c r="AF55" i="6"/>
  <c r="I169" i="8" s="1"/>
  <c r="J169" i="8" s="1"/>
  <c r="AF54" i="6"/>
  <c r="I168" i="8" s="1"/>
  <c r="J168" i="8" s="1"/>
  <c r="AF53" i="6"/>
  <c r="I167" i="8" s="1"/>
  <c r="J167" i="8" s="1"/>
  <c r="AF52" i="6"/>
  <c r="I166" i="8" s="1"/>
  <c r="J166" i="8" s="1"/>
  <c r="AF51" i="6"/>
  <c r="I165" i="8" s="1"/>
  <c r="J165" i="8" s="1"/>
  <c r="AF50" i="6"/>
  <c r="I164" i="8" s="1"/>
  <c r="J164" i="8" s="1"/>
  <c r="AF49" i="6"/>
  <c r="I163" i="8" s="1"/>
  <c r="J163" i="8" s="1"/>
  <c r="AF48" i="6"/>
  <c r="I162" i="8" s="1"/>
  <c r="J162" i="8" s="1"/>
  <c r="AF47" i="6"/>
  <c r="I161" i="8" s="1"/>
  <c r="J161" i="8" s="1"/>
  <c r="AF46" i="6"/>
  <c r="I160" i="8" s="1"/>
  <c r="J160" i="8" s="1"/>
  <c r="AF44" i="6"/>
  <c r="I159" i="8" s="1"/>
  <c r="J159" i="8" s="1"/>
  <c r="AF43" i="6"/>
  <c r="I158" i="8" s="1"/>
  <c r="J158" i="8" s="1"/>
  <c r="AF42" i="6"/>
  <c r="I157" i="8" s="1"/>
  <c r="J157" i="8" s="1"/>
  <c r="AF41" i="6"/>
  <c r="I156" i="8" s="1"/>
  <c r="J156" i="8" s="1"/>
  <c r="AF38" i="6"/>
  <c r="I153" i="8" s="1"/>
  <c r="J153" i="8" s="1"/>
  <c r="AF37" i="6"/>
  <c r="I152" i="8" s="1"/>
  <c r="J152" i="8" s="1"/>
  <c r="AF36" i="6"/>
  <c r="I151" i="8" s="1"/>
  <c r="J151" i="8" s="1"/>
  <c r="AF35" i="6"/>
  <c r="I150" i="8" s="1"/>
  <c r="J150" i="8" s="1"/>
  <c r="AF33" i="6"/>
  <c r="I148" i="8" s="1"/>
  <c r="J148" i="8" s="1"/>
  <c r="AF32" i="6"/>
  <c r="I147" i="8" s="1"/>
  <c r="J147" i="8" s="1"/>
  <c r="AF31" i="6"/>
  <c r="I146" i="8" s="1"/>
  <c r="J146" i="8" s="1"/>
  <c r="AF30" i="6"/>
  <c r="I145" i="8" s="1"/>
  <c r="J145" i="8" s="1"/>
  <c r="AF29" i="6"/>
  <c r="I144" i="8" s="1"/>
  <c r="J144" i="8" s="1"/>
  <c r="AF28" i="6"/>
  <c r="I143" i="8" s="1"/>
  <c r="J143" i="8" s="1"/>
  <c r="AF27" i="6"/>
  <c r="I142" i="8" s="1"/>
  <c r="J142" i="8" s="1"/>
  <c r="AF26" i="6"/>
  <c r="I141" i="8" s="1"/>
  <c r="J141" i="8" s="1"/>
  <c r="AF25" i="6"/>
  <c r="I140" i="8" s="1"/>
  <c r="J140" i="8" s="1"/>
  <c r="AF24" i="6"/>
  <c r="AL9" i="6"/>
  <c r="I139" i="8" l="1"/>
  <c r="J139" i="8" s="1"/>
  <c r="D25" i="11" l="1"/>
  <c r="D11" i="11"/>
  <c r="D22" i="11"/>
  <c r="D9" i="11" l="1"/>
  <c r="D10" i="1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<sst xmlns="http://schemas.openxmlformats.org/spreadsheetml/2006/main" count="903" uniqueCount="299">
  <si>
    <t>v1</t>
  </si>
  <si>
    <t>Bid Proposal Data Form</t>
  </si>
  <si>
    <t>NYSERDA RFP No. RESRFP25-1</t>
  </si>
  <si>
    <t>Proposer</t>
  </si>
  <si>
    <t>Bid Facility</t>
  </si>
  <si>
    <t>NYGATS ID</t>
  </si>
  <si>
    <t>Application ID</t>
  </si>
  <si>
    <t>No</t>
  </si>
  <si>
    <t>Part IV-1 - Economic Benefits Category 1</t>
  </si>
  <si>
    <t>Long-Term Economic Benefits to New York State</t>
  </si>
  <si>
    <t>Contract Tenor (years)</t>
  </si>
  <si>
    <t>Base Bid Proposal Bid Capacity (MW)</t>
  </si>
  <si>
    <t>Offering an Alternate Bid Proposal with a different Nameplate Capacity?</t>
  </si>
  <si>
    <t>Offering an Alternate Bid Proposal with Co-Located Energy Storage?</t>
  </si>
  <si>
    <t>Total Number of FTEs</t>
  </si>
  <si>
    <t>Total Compensation</t>
  </si>
  <si>
    <t>Total Payments/Benefits</t>
  </si>
  <si>
    <t>Base Bid Proposal</t>
  </si>
  <si>
    <t>Alternate Bid Proposal, Different Capacity</t>
  </si>
  <si>
    <t>Alternate Bid Proposal, Base + Energy Storage</t>
  </si>
  <si>
    <t>Alternate Bid Proposal, Different Capacity + Energy Storage</t>
  </si>
  <si>
    <t>EB ID</t>
  </si>
  <si>
    <t>Long-Term New York State Jobs</t>
  </si>
  <si>
    <t>Long-Term Payments/Benefits to New York State</t>
  </si>
  <si>
    <t>Job Title</t>
  </si>
  <si>
    <t>Disadvantaged
Community
Applicability</t>
  </si>
  <si>
    <t>Multiplier for Alternate Bid Proposal with Different Capacity</t>
  </si>
  <si>
    <t>Applies to Energy Storage Component Only</t>
  </si>
  <si>
    <t>Type of Payment/Benefit</t>
  </si>
  <si>
    <t>Number of FTE
Positions Created</t>
  </si>
  <si>
    <t>Expected Total Dollars
(6/2/2017 through
Contract Year 3)</t>
  </si>
  <si>
    <t>Estimated Total Economic Benefits</t>
  </si>
  <si>
    <t>Total Spend</t>
  </si>
  <si>
    <t>Expected Total Dollars
(6/2/2017 through Year 3)</t>
  </si>
  <si>
    <t>6/2/2017
through 12/31/2025</t>
  </si>
  <si>
    <t>1/1/2026 through COD</t>
  </si>
  <si>
    <t>COD through Contract Year 3</t>
  </si>
  <si>
    <t>Project Technician</t>
  </si>
  <si>
    <t>Host Community Agreement</t>
  </si>
  <si>
    <t>LJ-1</t>
  </si>
  <si>
    <t>Right-of-Way Easement Payments to Landowners</t>
  </si>
  <si>
    <t>LJ-2</t>
  </si>
  <si>
    <t>LP-1</t>
  </si>
  <si>
    <t>LJ-3</t>
  </si>
  <si>
    <t>LP-2</t>
  </si>
  <si>
    <t>LJ-4</t>
  </si>
  <si>
    <t>LP-3</t>
  </si>
  <si>
    <t>LJ-5</t>
  </si>
  <si>
    <t>LP-4</t>
  </si>
  <si>
    <t>LJ-6</t>
  </si>
  <si>
    <t>LP-5</t>
  </si>
  <si>
    <t>LJ-7</t>
  </si>
  <si>
    <t>LP-6</t>
  </si>
  <si>
    <t>LJ-8</t>
  </si>
  <si>
    <t>LP-7</t>
  </si>
  <si>
    <t>LJ-9</t>
  </si>
  <si>
    <t>LP-8</t>
  </si>
  <si>
    <t>LJ-10</t>
  </si>
  <si>
    <t>LP-9</t>
  </si>
  <si>
    <t>LJ-11</t>
  </si>
  <si>
    <t>LP-10</t>
  </si>
  <si>
    <t>LJ-12</t>
  </si>
  <si>
    <t>LP-11</t>
  </si>
  <si>
    <t>LJ-13</t>
  </si>
  <si>
    <t>LP-12</t>
  </si>
  <si>
    <t>LJ-14</t>
  </si>
  <si>
    <t>LP-13</t>
  </si>
  <si>
    <t>LJ-15</t>
  </si>
  <si>
    <t>LP-14</t>
  </si>
  <si>
    <t>LJ-16</t>
  </si>
  <si>
    <t>LP-15</t>
  </si>
  <si>
    <t>LJ-17</t>
  </si>
  <si>
    <t>LP-16</t>
  </si>
  <si>
    <t>LJ-18</t>
  </si>
  <si>
    <t>LP-17</t>
  </si>
  <si>
    <t>LJ-19</t>
  </si>
  <si>
    <t>LP-18</t>
  </si>
  <si>
    <t>LJ-20</t>
  </si>
  <si>
    <t>LP-19</t>
  </si>
  <si>
    <t>LJ-21</t>
  </si>
  <si>
    <t>LP-20</t>
  </si>
  <si>
    <t>LJ-22</t>
  </si>
  <si>
    <t>LP-21</t>
  </si>
  <si>
    <t>LJ-23</t>
  </si>
  <si>
    <t>LP-22</t>
  </si>
  <si>
    <t>LJ-24</t>
  </si>
  <si>
    <t>LP-23</t>
  </si>
  <si>
    <t>LJ-25</t>
  </si>
  <si>
    <t>LP-24</t>
  </si>
  <si>
    <t>LJ-26</t>
  </si>
  <si>
    <t>LP-25</t>
  </si>
  <si>
    <t>LJ-27</t>
  </si>
  <si>
    <t>LP-26</t>
  </si>
  <si>
    <t>LJ-28</t>
  </si>
  <si>
    <t>LP-27</t>
  </si>
  <si>
    <t>LJ-29</t>
  </si>
  <si>
    <t>LP-28</t>
  </si>
  <si>
    <t>LJ-30</t>
  </si>
  <si>
    <t>LP-29</t>
  </si>
  <si>
    <t>LJ-31</t>
  </si>
  <si>
    <t>LP-30</t>
  </si>
  <si>
    <t>LJ-32</t>
  </si>
  <si>
    <t>LP-31</t>
  </si>
  <si>
    <t>LJ-33</t>
  </si>
  <si>
    <t>LP-32</t>
  </si>
  <si>
    <t>LJ-34</t>
  </si>
  <si>
    <t>LP-33</t>
  </si>
  <si>
    <t>LJ-35</t>
  </si>
  <si>
    <t>LP-34</t>
  </si>
  <si>
    <t>LJ-36</t>
  </si>
  <si>
    <t>LP-35</t>
  </si>
  <si>
    <t>Bid Data Form</t>
  </si>
  <si>
    <t>Part IV-2 - Economic Benefits Category 2</t>
  </si>
  <si>
    <t>Short-Term Economic Benefits to New York State</t>
  </si>
  <si>
    <t>Total Number of Jobs Created</t>
  </si>
  <si>
    <t>Short-Term New York State Jobs</t>
  </si>
  <si>
    <t>Short-Term Payments/Benefits to New York State</t>
  </si>
  <si>
    <t>Job Title/Category</t>
  </si>
  <si>
    <t>Compensation Structure</t>
  </si>
  <si>
    <t>Type of Expenditure</t>
  </si>
  <si>
    <t>6/2/2017 through 12/31/2025</t>
  </si>
  <si>
    <t>Jobs Created</t>
  </si>
  <si>
    <t>Expected Total Dollars
(through Year 3)</t>
  </si>
  <si>
    <t>Number of 
Jobs</t>
  </si>
  <si>
    <t>Duration
(Weeks)</t>
  </si>
  <si>
    <t>Construction Laborer</t>
  </si>
  <si>
    <t>Labor</t>
  </si>
  <si>
    <t>i. Local Goods and Services</t>
  </si>
  <si>
    <t>Legal Services</t>
  </si>
  <si>
    <t>Services</t>
  </si>
  <si>
    <t>Construction Worker Lodging</t>
  </si>
  <si>
    <t>SJ-1</t>
  </si>
  <si>
    <t>SPi-1</t>
  </si>
  <si>
    <t>SJ-2</t>
  </si>
  <si>
    <t>SPi-2</t>
  </si>
  <si>
    <t>SJ-3</t>
  </si>
  <si>
    <t>SPi-3</t>
  </si>
  <si>
    <t>SJ-4</t>
  </si>
  <si>
    <t>SPi-4</t>
  </si>
  <si>
    <t>SJ-5</t>
  </si>
  <si>
    <t>SPi-5</t>
  </si>
  <si>
    <t>SJ-6</t>
  </si>
  <si>
    <t>SPi-6</t>
  </si>
  <si>
    <t>SJ-7</t>
  </si>
  <si>
    <t>SPi-7</t>
  </si>
  <si>
    <t>SJ-8</t>
  </si>
  <si>
    <t>SPi-8</t>
  </si>
  <si>
    <t>SJ-9</t>
  </si>
  <si>
    <t>SPi-9</t>
  </si>
  <si>
    <t>SJ-10</t>
  </si>
  <si>
    <t>SPi-10</t>
  </si>
  <si>
    <t>SJ-11</t>
  </si>
  <si>
    <t>SPi-11</t>
  </si>
  <si>
    <t>SJ-12</t>
  </si>
  <si>
    <t>SPi-12</t>
  </si>
  <si>
    <t>SJ-13</t>
  </si>
  <si>
    <t>SPi-13</t>
  </si>
  <si>
    <t>SJ-14</t>
  </si>
  <si>
    <t>SPi-14</t>
  </si>
  <si>
    <t>SJ-15</t>
  </si>
  <si>
    <t>SPi-15</t>
  </si>
  <si>
    <t>SJ-16</t>
  </si>
  <si>
    <t>SPi-16</t>
  </si>
  <si>
    <t>SJ-17</t>
  </si>
  <si>
    <t>SPi-17</t>
  </si>
  <si>
    <t>SJ-18</t>
  </si>
  <si>
    <t>SPi-18</t>
  </si>
  <si>
    <t>SJ-19</t>
  </si>
  <si>
    <t>SPi-19</t>
  </si>
  <si>
    <t>SJ-20</t>
  </si>
  <si>
    <t>SPi-20</t>
  </si>
  <si>
    <t>SJ-21</t>
  </si>
  <si>
    <t>SPi-21</t>
  </si>
  <si>
    <t>SJ-22</t>
  </si>
  <si>
    <t>ii. Materials sourced from within NYS (including Iron and Steel)</t>
  </si>
  <si>
    <t>SJ-23</t>
  </si>
  <si>
    <t>SPii-1</t>
  </si>
  <si>
    <t>SJ-24</t>
  </si>
  <si>
    <t>SPii-2</t>
  </si>
  <si>
    <t>SJ-25</t>
  </si>
  <si>
    <t>SPii-3</t>
  </si>
  <si>
    <t>SJ-26</t>
  </si>
  <si>
    <t>SPii-4</t>
  </si>
  <si>
    <t>SJ-27</t>
  </si>
  <si>
    <t>SPii-5</t>
  </si>
  <si>
    <t>SJ-28</t>
  </si>
  <si>
    <t>SPii-6</t>
  </si>
  <si>
    <t>SJ-29</t>
  </si>
  <si>
    <t>SPii-7</t>
  </si>
  <si>
    <t>SJ-30</t>
  </si>
  <si>
    <t>SPii-8</t>
  </si>
  <si>
    <t>SJ-31</t>
  </si>
  <si>
    <t>SPii-9</t>
  </si>
  <si>
    <t>SJ-32</t>
  </si>
  <si>
    <t>SPii-10</t>
  </si>
  <si>
    <t>SJ-33</t>
  </si>
  <si>
    <t>SPii-11</t>
  </si>
  <si>
    <t>SJ-34</t>
  </si>
  <si>
    <t>SPii-12</t>
  </si>
  <si>
    <t>SJ-35</t>
  </si>
  <si>
    <t>SPii-13</t>
  </si>
  <si>
    <t>SJ-36</t>
  </si>
  <si>
    <t>SPii-14</t>
  </si>
  <si>
    <t>SJ-37</t>
  </si>
  <si>
    <t>SPii-15</t>
  </si>
  <si>
    <t>SJ-38</t>
  </si>
  <si>
    <t>SPii-16</t>
  </si>
  <si>
    <t>SJ-39</t>
  </si>
  <si>
    <t>SPii-17</t>
  </si>
  <si>
    <t>SJ-40</t>
  </si>
  <si>
    <t>SPii-18</t>
  </si>
  <si>
    <t>SJ-41</t>
  </si>
  <si>
    <t>SPii-19</t>
  </si>
  <si>
    <t>SJ-42</t>
  </si>
  <si>
    <t>SPii-20</t>
  </si>
  <si>
    <t>SJ-43</t>
  </si>
  <si>
    <t>SPii-21</t>
  </si>
  <si>
    <t>SJ-44</t>
  </si>
  <si>
    <t>SPii-22</t>
  </si>
  <si>
    <t>SJ-45</t>
  </si>
  <si>
    <t>SPii-23</t>
  </si>
  <si>
    <t>SJ-46</t>
  </si>
  <si>
    <t>SPii-24</t>
  </si>
  <si>
    <t>SJ-47</t>
  </si>
  <si>
    <t>SPii-25</t>
  </si>
  <si>
    <t>SJ-48</t>
  </si>
  <si>
    <t>SPii-26</t>
  </si>
  <si>
    <t>SJ-49</t>
  </si>
  <si>
    <t>SPii-27</t>
  </si>
  <si>
    <t>SJ-50</t>
  </si>
  <si>
    <t>SPii-28</t>
  </si>
  <si>
    <t>SJ-51</t>
  </si>
  <si>
    <t>SPii-29</t>
  </si>
  <si>
    <t>SJ-52</t>
  </si>
  <si>
    <t>SPii-30</t>
  </si>
  <si>
    <t>SJ-53</t>
  </si>
  <si>
    <t>SPii-31</t>
  </si>
  <si>
    <t>SJ-54</t>
  </si>
  <si>
    <t>SPii-32</t>
  </si>
  <si>
    <t>SJ-55</t>
  </si>
  <si>
    <t>SPii-33</t>
  </si>
  <si>
    <t>SJ-56</t>
  </si>
  <si>
    <t>SPii-34</t>
  </si>
  <si>
    <t>SJ-57</t>
  </si>
  <si>
    <t>SPii-35</t>
  </si>
  <si>
    <t>SJ-58</t>
  </si>
  <si>
    <t>SPii-36</t>
  </si>
  <si>
    <t>SJ-59</t>
  </si>
  <si>
    <t>SPii-37</t>
  </si>
  <si>
    <t>SJ-60</t>
  </si>
  <si>
    <t>SPii-38</t>
  </si>
  <si>
    <t>SJ-61</t>
  </si>
  <si>
    <t>SPii-39</t>
  </si>
  <si>
    <t>SJ-62</t>
  </si>
  <si>
    <t>SPii-40</t>
  </si>
  <si>
    <t>SJ-63</t>
  </si>
  <si>
    <t>SPii-41</t>
  </si>
  <si>
    <t>SJ-64</t>
  </si>
  <si>
    <t>SPii-42</t>
  </si>
  <si>
    <t>SJ-65</t>
  </si>
  <si>
    <t>SPii-43</t>
  </si>
  <si>
    <t>Part IV-Summary - Summary of Economic Benefits Claims</t>
  </si>
  <si>
    <t>Total of Category 1 and Category 2 (through first three Contract Years)</t>
  </si>
  <si>
    <t>Alternate Bid Proposal
(Different Nameplate Capacity)</t>
  </si>
  <si>
    <t>Alternate Bid Proposal
(Base + Energy Storage)</t>
  </si>
  <si>
    <t>Alternate Bid Proposal
(Different Nameplate + Energy Storage)</t>
  </si>
  <si>
    <t>Expected Dollars</t>
  </si>
  <si>
    <t>Expected Dollars/MW</t>
  </si>
  <si>
    <t>Disadvantaged Community Commitments</t>
  </si>
  <si>
    <t>Category 1 - Long-Term Economic Benefits to New York State</t>
  </si>
  <si>
    <t>Full Contract Term</t>
  </si>
  <si>
    <t>Total Claims</t>
  </si>
  <si>
    <t>Total Disadvantaged Community Claims</t>
  </si>
  <si>
    <t>Through First Three Contract Years</t>
  </si>
  <si>
    <t>Category 2 - Short-Term Economic Benefits to New York State</t>
  </si>
  <si>
    <t>Commitment or Claim Description</t>
  </si>
  <si>
    <t>Category</t>
  </si>
  <si>
    <t>Metric</t>
  </si>
  <si>
    <t>Disadvantaged Community Applicability</t>
  </si>
  <si>
    <t>Jobs</t>
  </si>
  <si>
    <t>Spending</t>
  </si>
  <si>
    <t>Number of Jobs Created</t>
  </si>
  <si>
    <t>Number of Jobs Created (DAC Applicability)</t>
  </si>
  <si>
    <t>Duration (Weeks)</t>
  </si>
  <si>
    <t>Expected Total Dollars (Total)</t>
  </si>
  <si>
    <t>Expected Total Dollars (DAC Applicability)</t>
  </si>
  <si>
    <t>Years 4 through 20 (DAC Applicability)</t>
  </si>
  <si>
    <t>Cat. 1 Jobs</t>
  </si>
  <si>
    <t>#</t>
  </si>
  <si>
    <t>Cat. 1 Payments</t>
  </si>
  <si>
    <t>$</t>
  </si>
  <si>
    <t>Cat. 2 Jobs</t>
  </si>
  <si>
    <t>Cat. 2 Payments</t>
  </si>
  <si>
    <t>Summary of Activity</t>
  </si>
  <si>
    <t>Totals:</t>
  </si>
  <si>
    <t>RFP Release Date Through Year 3 (Total)</t>
  </si>
  <si>
    <t>RFP Release Date Through Year 3 (DAC Applicability)</t>
  </si>
  <si>
    <t>Years 4 through 20 (Total)</t>
  </si>
  <si>
    <t>Year 3 Definition: Within ninety (90) days of the third anniversary of the commencement of the Contract Delivery Term.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</si>
</sst>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0_);_(&quot;$&quot;* \(#,##0\);_(&quot;$&quot;* &quot;-&quot;_);_(@_)"/>
    <numFmt numFmtId="44" formatCode="_(&quot;$&quot;* #,##0.00_);_(&quot;$&quot;* \(#,##0.00\);_(&quot;$&quot;* &quot;-&quot;??_);_(@_)"/>
    <numFmt numFmtId="43" formatCode="_(* #,##0.00_);_(* \(#,##0.00\);_(* &quot;-&quot;??_);_(@_)"/>
    <numFmt numFmtId="164" formatCode="0.0%"/>
    <numFmt numFmtId="165" formatCode="0.0"/>
    <numFmt numFmtId="166" formatCode="0.00_);\(0.00\)"/>
  </numFmts>
  <fonts count="26" x14ac:knownFonts="1">
    <font>
      <sz val="11"/>
      <color theme="1"/>
      <name val="Calibri"/>
      <family val="2"/>
      <scheme val="minor"/>
    </font>
    <font>
      <b/>
      <sz val="11"/>
      <color theme="1"/>
      <name val="Calibri"/>
      <family val="2"/>
      <scheme val="minor"/>
    </font>
    <font>
      <sz val="11"/>
      <color rgb="FF4F81BD"/>
      <name val="Calibri"/>
      <family val="2"/>
      <scheme val="minor"/>
    </font>
    <font>
      <sz val="11"/>
      <color rgb="FF000000"/>
      <name val="Calibri"/>
      <family val="2"/>
      <scheme val="minor"/>
    </font>
    <font>
      <b/>
      <sz val="14"/>
      <color rgb="FF000000"/>
      <name val="Calibri"/>
      <family val="2"/>
      <scheme val="minor"/>
    </font>
    <font>
      <b/>
      <sz val="12"/>
      <color rgb="FF000000"/>
      <name val="Calibri"/>
      <family val="2"/>
      <scheme val="minor"/>
    </font>
    <font>
      <i/>
      <sz val="11"/>
      <color theme="1"/>
      <name val="Calibri"/>
      <family val="2"/>
      <scheme val="minor"/>
    </font>
    <font>
      <i/>
      <sz val="11"/>
      <color rgb="FFFF0000"/>
      <name val="Calibri"/>
      <family val="2"/>
      <scheme val="minor"/>
    </font>
    <font>
      <sz val="12"/>
      <name val="Calibri"/>
      <family val="2"/>
      <scheme val="minor"/>
    </font>
    <font>
      <sz val="8"/>
      <name val="Calibri"/>
      <family val="2"/>
      <scheme val="minor"/>
    </font>
    <font>
      <b/>
      <i/>
      <sz val="11"/>
      <color theme="1"/>
      <name val="Calibri"/>
      <family val="2"/>
      <scheme val="minor"/>
    </font>
    <font>
      <sz val="11"/>
      <color theme="1"/>
      <name val="Calibri"/>
      <family val="2"/>
      <scheme val="minor"/>
    </font>
    <font>
      <sz val="11"/>
      <color theme="0"/>
      <name val="Calibri"/>
      <family val="2"/>
      <scheme val="minor"/>
    </font>
    <font>
      <b/>
      <sz val="11"/>
      <color rgb="FFFF0000"/>
      <name val="Calibri"/>
      <family val="2"/>
      <scheme val="minor"/>
    </font>
    <font>
      <sz val="11"/>
      <color rgb="FFFF0000"/>
      <name val="Calibri"/>
      <family val="2"/>
      <scheme val="minor"/>
    </font>
    <font>
      <b/>
      <sz val="11"/>
      <color rgb="FF000000"/>
      <name val="Calibri"/>
      <family val="2"/>
      <scheme val="minor"/>
    </font>
    <font>
      <sz val="11"/>
      <name val="Calibri"/>
      <family val="2"/>
      <scheme val="minor"/>
    </font>
    <font>
      <b/>
      <sz val="9"/>
      <color theme="1"/>
      <name val="Calibri"/>
      <family val="2"/>
      <scheme val="minor"/>
    </font>
    <font>
      <sz val="9"/>
      <color theme="1"/>
      <name val="Calibri"/>
      <family val="2"/>
      <scheme val="minor"/>
    </font>
    <font>
      <i/>
      <sz val="11"/>
      <color rgb="FF000000"/>
      <name val="Calibri"/>
      <family val="2"/>
      <scheme val="minor"/>
    </font>
    <font>
      <b/>
      <sz val="9"/>
      <color rgb="FF000000"/>
      <name val="Calibri"/>
      <family val="2"/>
      <scheme val="minor"/>
    </font>
    <font>
      <sz val="9"/>
      <color rgb="FF000000"/>
      <name val="Calibri"/>
      <family val="2"/>
      <scheme val="minor"/>
    </font>
    <font>
      <sz val="10"/>
      <color theme="1"/>
      <name val="Arial"/>
      <family val="2"/>
    </font>
    <font>
      <b/>
      <sz val="10"/>
      <name val="Arial"/>
      <family val="2"/>
      <charset val="238"/>
    </font>
    <font>
      <b/>
      <i/>
      <sz val="11"/>
      <color rgb="FFFF0000"/>
      <name val="Calibri"/>
      <family val="2"/>
      <scheme val="minor"/>
    </font>
    <font>
      <b/>
      <sz val="11"/>
      <name val="Calibri"/>
      <family val="2"/>
      <scheme val="minor"/>
    </font>
  </fonts>
  <fills count="18">
    <fill>
      <patternFill patternType="none"/>
    </fill>
    <fill>
      <patternFill patternType="gray125"/>
    </fill>
    <fill>
      <patternFill patternType="solid">
        <fgColor rgb="FFDCE6F1"/>
        <bgColor rgb="FF000000"/>
      </patternFill>
    </fill>
    <fill>
      <patternFill patternType="solid">
        <fgColor rgb="FFFFFFFF"/>
        <bgColor rgb="FF000000"/>
      </patternFill>
    </fill>
    <fill>
      <patternFill patternType="solid">
        <fgColor theme="0"/>
        <bgColor rgb="FF000000"/>
      </patternFill>
    </fill>
    <fill>
      <patternFill patternType="solid">
        <fgColor theme="0"/>
        <bgColor indexed="64"/>
      </patternFill>
    </fill>
    <fill>
      <patternFill patternType="solid">
        <fgColor theme="9" tint="0.79998168889431442"/>
        <bgColor indexed="64"/>
      </patternFill>
    </fill>
    <fill>
      <patternFill patternType="solid">
        <fgColor theme="8" tint="0.59999389629810485"/>
        <bgColor rgb="FF000000"/>
      </patternFill>
    </fill>
    <fill>
      <patternFill patternType="solid">
        <fgColor theme="8" tint="0.59999389629810485"/>
        <bgColor indexed="64"/>
      </patternFill>
    </fill>
    <fill>
      <patternFill patternType="solid">
        <fgColor theme="8" tint="0.79998168889431442"/>
        <bgColor indexed="64"/>
      </patternFill>
    </fill>
    <fill>
      <patternFill patternType="solid">
        <fgColor theme="5" tint="0.79998168889431442"/>
        <bgColor rgb="FF000000"/>
      </patternFill>
    </fill>
    <fill>
      <patternFill patternType="solid">
        <fgColor theme="5" tint="0.79998168889431442"/>
        <bgColor indexed="64"/>
      </patternFill>
    </fill>
    <fill>
      <patternFill patternType="solid">
        <fgColor theme="4" tint="0.79998168889431442"/>
        <bgColor rgb="FF000000"/>
      </patternFill>
    </fill>
    <fill>
      <patternFill patternType="solid">
        <fgColor theme="4" tint="0.79998168889431442"/>
        <bgColor indexed="64"/>
      </patternFill>
    </fill>
    <fill>
      <patternFill patternType="solid">
        <fgColor theme="7" tint="0.79998168889431442"/>
        <bgColor rgb="FF000000"/>
      </patternFill>
    </fill>
    <fill>
      <patternFill patternType="solid">
        <fgColor theme="7" tint="0.79998168889431442"/>
        <bgColor indexed="64"/>
      </patternFill>
    </fill>
    <fill>
      <patternFill patternType="solid">
        <fgColor theme="9" tint="0.79998168889431442"/>
        <bgColor rgb="FF000000"/>
      </patternFill>
    </fill>
    <fill>
      <patternFill patternType="solid">
        <fgColor theme="0" tint="-0.14996795556505021"/>
        <bgColor indexed="64"/>
      </patternFill>
    </fill>
  </fills>
  <borders count="4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top style="medium">
        <color indexed="64"/>
      </top>
      <bottom/>
      <diagonal/>
    </border>
    <border>
      <left/>
      <right/>
      <top style="thin">
        <color indexed="64"/>
      </top>
      <bottom style="medium">
        <color indexed="64"/>
      </bottom>
      <diagonal/>
    </border>
    <border>
      <left/>
      <right/>
      <top style="thin">
        <color rgb="FF7F7F7F"/>
      </top>
      <bottom style="thin">
        <color rgb="FF7F7F7F"/>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diagonal/>
    </border>
    <border>
      <left/>
      <right style="thin">
        <color indexed="64"/>
      </right>
      <top style="medium">
        <color indexed="64"/>
      </top>
      <bottom style="medium">
        <color indexed="64"/>
      </bottom>
      <diagonal/>
    </border>
  </borders>
  <cellStyleXfs count="6">
    <xf numFmtId="0" fontId="0" fillId="0" borderId="0"/>
    <xf numFmtId="9"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2" fontId="22" fillId="17" borderId="0">
      <alignment horizontal="left" vertical="center"/>
    </xf>
    <xf numFmtId="3" fontId="23" fillId="0" borderId="32">
      <alignment horizontal="left" vertical="center"/>
    </xf>
  </cellStyleXfs>
  <cellXfs count="348">
    <xf numFmtId="0" fontId="0" fillId="0" borderId="0" xfId="0"/>
    <xf numFmtId="0" fontId="3" fillId="0" borderId="0" xfId="0" applyFont="1"/>
    <xf numFmtId="0" fontId="3" fillId="3" borderId="4" xfId="0" applyFont="1" applyFill="1" applyBorder="1"/>
    <xf numFmtId="0" fontId="3" fillId="3" borderId="8" xfId="0" applyFont="1" applyFill="1" applyBorder="1"/>
    <xf numFmtId="0" fontId="3" fillId="4" borderId="1" xfId="0" applyFont="1" applyFill="1" applyBorder="1"/>
    <xf numFmtId="0" fontId="3" fillId="4" borderId="2" xfId="0" applyFont="1" applyFill="1" applyBorder="1"/>
    <xf numFmtId="0" fontId="3" fillId="4" borderId="3" xfId="0" applyFont="1" applyFill="1" applyBorder="1"/>
    <xf numFmtId="0" fontId="3" fillId="4" borderId="4" xfId="0" applyFont="1" applyFill="1" applyBorder="1"/>
    <xf numFmtId="0" fontId="3" fillId="4" borderId="8" xfId="0" applyFont="1" applyFill="1" applyBorder="1"/>
    <xf numFmtId="0" fontId="3" fillId="4" borderId="6" xfId="0" applyFont="1" applyFill="1" applyBorder="1"/>
    <xf numFmtId="0" fontId="3" fillId="4" borderId="9" xfId="0" applyFont="1" applyFill="1" applyBorder="1"/>
    <xf numFmtId="0" fontId="3" fillId="4" borderId="10" xfId="0" applyFont="1" applyFill="1" applyBorder="1"/>
    <xf numFmtId="0" fontId="6" fillId="5" borderId="7" xfId="0" applyFont="1" applyFill="1" applyBorder="1" applyAlignment="1">
      <alignment horizontal="center"/>
    </xf>
    <xf numFmtId="0" fontId="0" fillId="0" borderId="0" xfId="0" applyAlignment="1">
      <alignment horizontal="center"/>
    </xf>
    <xf numFmtId="0" fontId="7" fillId="2" borderId="0" xfId="0" applyFont="1" applyFill="1"/>
    <xf numFmtId="0" fontId="0" fillId="0" borderId="7" xfId="0" applyBorder="1" applyAlignment="1">
      <alignment horizontal="center"/>
    </xf>
    <xf numFmtId="0" fontId="2" fillId="2" borderId="0" xfId="0" applyFont="1" applyFill="1" applyAlignment="1">
      <alignment horizontal="center"/>
    </xf>
    <xf numFmtId="0" fontId="3" fillId="4" borderId="2" xfId="0" applyFont="1" applyFill="1" applyBorder="1" applyAlignment="1">
      <alignment horizontal="center"/>
    </xf>
    <xf numFmtId="0" fontId="0" fillId="5" borderId="0" xfId="0" applyFill="1" applyAlignment="1">
      <alignment horizontal="center"/>
    </xf>
    <xf numFmtId="0" fontId="3" fillId="2" borderId="0" xfId="0" applyFont="1" applyFill="1" applyAlignment="1">
      <alignment horizontal="center"/>
    </xf>
    <xf numFmtId="0" fontId="0" fillId="5" borderId="10" xfId="0" applyFill="1" applyBorder="1"/>
    <xf numFmtId="0" fontId="6" fillId="0" borderId="7" xfId="0" applyFont="1" applyBorder="1" applyAlignment="1">
      <alignment horizontal="left"/>
    </xf>
    <xf numFmtId="0" fontId="6" fillId="0" borderId="7" xfId="0" applyFont="1" applyBorder="1" applyAlignment="1">
      <alignment horizontal="center"/>
    </xf>
    <xf numFmtId="42" fontId="6" fillId="0" borderId="7" xfId="0" applyNumberFormat="1" applyFont="1" applyBorder="1"/>
    <xf numFmtId="42" fontId="0" fillId="6" borderId="7" xfId="0" applyNumberFormat="1" applyFill="1" applyBorder="1" applyProtection="1">
      <protection locked="0"/>
    </xf>
    <xf numFmtId="42" fontId="0" fillId="5" borderId="7" xfId="0" applyNumberFormat="1" applyFill="1" applyBorder="1"/>
    <xf numFmtId="0" fontId="6" fillId="5" borderId="7" xfId="0" applyFont="1" applyFill="1" applyBorder="1" applyAlignment="1">
      <alignment horizontal="left"/>
    </xf>
    <xf numFmtId="42" fontId="6" fillId="5" borderId="7" xfId="0" applyNumberFormat="1" applyFont="1" applyFill="1" applyBorder="1"/>
    <xf numFmtId="42" fontId="0" fillId="0" borderId="7" xfId="0" applyNumberFormat="1" applyBorder="1"/>
    <xf numFmtId="42" fontId="0" fillId="6" borderId="13" xfId="0" applyNumberFormat="1" applyFill="1" applyBorder="1" applyProtection="1">
      <protection locked="0"/>
    </xf>
    <xf numFmtId="42" fontId="0" fillId="5" borderId="13" xfId="0" applyNumberFormat="1" applyFill="1" applyBorder="1"/>
    <xf numFmtId="42" fontId="1" fillId="5" borderId="0" xfId="0" applyNumberFormat="1" applyFont="1" applyFill="1" applyAlignment="1">
      <alignment horizontal="center" vertical="center"/>
    </xf>
    <xf numFmtId="0" fontId="13" fillId="5" borderId="0" xfId="0" applyFont="1" applyFill="1"/>
    <xf numFmtId="0" fontId="12" fillId="4" borderId="4" xfId="0" applyFont="1" applyFill="1" applyBorder="1"/>
    <xf numFmtId="0" fontId="0" fillId="6" borderId="7" xfId="0" applyFill="1" applyBorder="1" applyAlignment="1" applyProtection="1">
      <alignment horizontal="left" wrapText="1"/>
      <protection locked="0"/>
    </xf>
    <xf numFmtId="0" fontId="0" fillId="6" borderId="13" xfId="0" applyFill="1" applyBorder="1" applyAlignment="1" applyProtection="1">
      <alignment horizontal="left" wrapText="1"/>
      <protection locked="0"/>
    </xf>
    <xf numFmtId="10" fontId="6" fillId="0" borderId="7" xfId="0" applyNumberFormat="1" applyFont="1" applyBorder="1" applyAlignment="1">
      <alignment horizontal="center"/>
    </xf>
    <xf numFmtId="10" fontId="0" fillId="6" borderId="7" xfId="0" applyNumberFormat="1" applyFill="1" applyBorder="1" applyAlignment="1" applyProtection="1">
      <alignment horizontal="center"/>
      <protection locked="0"/>
    </xf>
    <xf numFmtId="10" fontId="0" fillId="6" borderId="13" xfId="0" applyNumberFormat="1" applyFill="1" applyBorder="1" applyAlignment="1" applyProtection="1">
      <alignment horizontal="center"/>
      <protection locked="0"/>
    </xf>
    <xf numFmtId="1" fontId="0" fillId="6" borderId="7" xfId="0" applyNumberFormat="1" applyFill="1" applyBorder="1" applyAlignment="1" applyProtection="1">
      <alignment horizontal="center"/>
      <protection locked="0"/>
    </xf>
    <xf numFmtId="0" fontId="3" fillId="2" borderId="4" xfId="0" applyFont="1" applyFill="1" applyBorder="1"/>
    <xf numFmtId="0" fontId="3" fillId="2" borderId="0" xfId="0" applyFont="1" applyFill="1"/>
    <xf numFmtId="0" fontId="1" fillId="5" borderId="7" xfId="0" applyFont="1" applyFill="1" applyBorder="1" applyAlignment="1">
      <alignment horizontal="center" wrapText="1"/>
    </xf>
    <xf numFmtId="0" fontId="0" fillId="8" borderId="0" xfId="0" applyFill="1"/>
    <xf numFmtId="0" fontId="7" fillId="7" borderId="0" xfId="0" applyFont="1" applyFill="1"/>
    <xf numFmtId="0" fontId="3" fillId="4" borderId="0" xfId="0" applyFont="1" applyFill="1"/>
    <xf numFmtId="0" fontId="3" fillId="3" borderId="0" xfId="0" applyFont="1" applyFill="1"/>
    <xf numFmtId="0" fontId="3" fillId="4" borderId="7" xfId="0" applyFont="1" applyFill="1" applyBorder="1"/>
    <xf numFmtId="0" fontId="3" fillId="4" borderId="7" xfId="0" applyFont="1" applyFill="1" applyBorder="1" applyAlignment="1">
      <alignment horizontal="center"/>
    </xf>
    <xf numFmtId="0" fontId="18" fillId="11" borderId="7" xfId="0" applyFont="1" applyFill="1" applyBorder="1" applyAlignment="1">
      <alignment wrapText="1"/>
    </xf>
    <xf numFmtId="0" fontId="18" fillId="11" borderId="7" xfId="0" applyFont="1" applyFill="1" applyBorder="1" applyAlignment="1">
      <alignment horizontal="center"/>
    </xf>
    <xf numFmtId="165" fontId="18" fillId="11" borderId="7" xfId="0" applyNumberFormat="1" applyFont="1" applyFill="1" applyBorder="1" applyAlignment="1">
      <alignment horizontal="center"/>
    </xf>
    <xf numFmtId="10" fontId="18" fillId="11" borderId="7" xfId="0" applyNumberFormat="1" applyFont="1" applyFill="1" applyBorder="1" applyAlignment="1">
      <alignment horizontal="center"/>
    </xf>
    <xf numFmtId="0" fontId="18" fillId="13" borderId="7" xfId="0" applyFont="1" applyFill="1" applyBorder="1" applyAlignment="1">
      <alignment wrapText="1"/>
    </xf>
    <xf numFmtId="0" fontId="18" fillId="13" borderId="7" xfId="0" applyFont="1" applyFill="1" applyBorder="1" applyAlignment="1">
      <alignment horizontal="center"/>
    </xf>
    <xf numFmtId="165" fontId="18" fillId="13" borderId="7" xfId="0" applyNumberFormat="1" applyFont="1" applyFill="1" applyBorder="1" applyAlignment="1">
      <alignment horizontal="center"/>
    </xf>
    <xf numFmtId="10" fontId="18" fillId="13" borderId="7" xfId="0" applyNumberFormat="1" applyFont="1" applyFill="1" applyBorder="1" applyAlignment="1">
      <alignment horizontal="center"/>
    </xf>
    <xf numFmtId="0" fontId="18" fillId="15" borderId="7" xfId="0" applyFont="1" applyFill="1" applyBorder="1" applyAlignment="1">
      <alignment horizontal="center"/>
    </xf>
    <xf numFmtId="165" fontId="18" fillId="15" borderId="14" xfId="0" applyNumberFormat="1" applyFont="1" applyFill="1" applyBorder="1" applyAlignment="1">
      <alignment horizontal="center"/>
    </xf>
    <xf numFmtId="0" fontId="18" fillId="15" borderId="11" xfId="0" applyFont="1" applyFill="1" applyBorder="1" applyAlignment="1">
      <alignment wrapText="1"/>
    </xf>
    <xf numFmtId="0" fontId="18" fillId="15" borderId="7" xfId="0" applyFont="1" applyFill="1" applyBorder="1" applyAlignment="1">
      <alignment wrapText="1"/>
    </xf>
    <xf numFmtId="0" fontId="18" fillId="6" borderId="7" xfId="0" applyFont="1" applyFill="1" applyBorder="1" applyAlignment="1">
      <alignment horizontal="center"/>
    </xf>
    <xf numFmtId="43" fontId="18" fillId="15" borderId="14" xfId="2" applyFont="1" applyFill="1" applyBorder="1" applyAlignment="1">
      <alignment horizontal="center"/>
    </xf>
    <xf numFmtId="0" fontId="18" fillId="6" borderId="11" xfId="0" applyFont="1" applyFill="1" applyBorder="1" applyAlignment="1">
      <alignment wrapText="1"/>
    </xf>
    <xf numFmtId="0" fontId="18" fillId="6" borderId="7" xfId="0" applyFont="1" applyFill="1" applyBorder="1" applyAlignment="1">
      <alignment wrapText="1"/>
    </xf>
    <xf numFmtId="165" fontId="18" fillId="6" borderId="7" xfId="0" applyNumberFormat="1" applyFont="1" applyFill="1" applyBorder="1" applyAlignment="1">
      <alignment horizontal="center"/>
    </xf>
    <xf numFmtId="43" fontId="18" fillId="6" borderId="7" xfId="2" applyFont="1" applyFill="1" applyBorder="1" applyAlignment="1">
      <alignment horizontal="center"/>
    </xf>
    <xf numFmtId="0" fontId="18" fillId="0" borderId="0" xfId="0" applyFont="1" applyAlignment="1">
      <alignment wrapText="1"/>
    </xf>
    <xf numFmtId="0" fontId="18" fillId="0" borderId="0" xfId="0" applyFont="1" applyAlignment="1">
      <alignment horizontal="center"/>
    </xf>
    <xf numFmtId="0" fontId="17" fillId="5" borderId="25" xfId="0" applyFont="1" applyFill="1" applyBorder="1" applyAlignment="1">
      <alignment horizontal="center" wrapText="1"/>
    </xf>
    <xf numFmtId="9" fontId="18" fillId="13" borderId="7" xfId="1" applyFont="1" applyFill="1" applyBorder="1" applyAlignment="1">
      <alignment wrapText="1"/>
    </xf>
    <xf numFmtId="9" fontId="18" fillId="11" borderId="7" xfId="1" applyFont="1" applyFill="1" applyBorder="1" applyAlignment="1">
      <alignment wrapText="1"/>
    </xf>
    <xf numFmtId="9" fontId="18" fillId="15" borderId="7" xfId="1" applyFont="1" applyFill="1" applyBorder="1" applyAlignment="1">
      <alignment wrapText="1"/>
    </xf>
    <xf numFmtId="9" fontId="18" fillId="6" borderId="7" xfId="1" applyFont="1" applyFill="1" applyBorder="1" applyAlignment="1">
      <alignment wrapText="1"/>
    </xf>
    <xf numFmtId="44" fontId="18" fillId="13" borderId="7" xfId="3" applyFont="1" applyFill="1" applyBorder="1" applyAlignment="1">
      <alignment horizontal="center"/>
    </xf>
    <xf numFmtId="44" fontId="18" fillId="11" borderId="7" xfId="3" applyFont="1" applyFill="1" applyBorder="1" applyAlignment="1">
      <alignment horizontal="center"/>
    </xf>
    <xf numFmtId="44" fontId="18" fillId="15" borderId="7" xfId="3" applyFont="1" applyFill="1" applyBorder="1" applyAlignment="1">
      <alignment horizontal="center"/>
    </xf>
    <xf numFmtId="44" fontId="18" fillId="6" borderId="7" xfId="3" applyFont="1" applyFill="1" applyBorder="1" applyAlignment="1">
      <alignment horizontal="center"/>
    </xf>
    <xf numFmtId="0" fontId="18" fillId="6" borderId="27" xfId="0" applyFont="1" applyFill="1" applyBorder="1" applyAlignment="1">
      <alignment wrapText="1"/>
    </xf>
    <xf numFmtId="0" fontId="18" fillId="6" borderId="21" xfId="0" applyFont="1" applyFill="1" applyBorder="1" applyAlignment="1">
      <alignment horizontal="center"/>
    </xf>
    <xf numFmtId="9" fontId="18" fillId="6" borderId="21" xfId="1" applyFont="1" applyFill="1" applyBorder="1" applyAlignment="1">
      <alignment wrapText="1"/>
    </xf>
    <xf numFmtId="0" fontId="18" fillId="6" borderId="21" xfId="0" applyFont="1" applyFill="1" applyBorder="1" applyAlignment="1">
      <alignment wrapText="1"/>
    </xf>
    <xf numFmtId="165" fontId="18" fillId="6" borderId="21" xfId="0" applyNumberFormat="1" applyFont="1" applyFill="1" applyBorder="1" applyAlignment="1">
      <alignment horizontal="center"/>
    </xf>
    <xf numFmtId="43" fontId="18" fillId="6" borderId="21" xfId="2" applyFont="1" applyFill="1" applyBorder="1" applyAlignment="1">
      <alignment horizontal="center"/>
    </xf>
    <xf numFmtId="44" fontId="18" fillId="6" borderId="21" xfId="3" applyFont="1" applyFill="1" applyBorder="1" applyAlignment="1">
      <alignment horizontal="center"/>
    </xf>
    <xf numFmtId="0" fontId="18" fillId="13" borderId="16" xfId="0" applyFont="1" applyFill="1" applyBorder="1" applyAlignment="1">
      <alignment wrapText="1"/>
    </xf>
    <xf numFmtId="0" fontId="18" fillId="13" borderId="16" xfId="0" applyFont="1" applyFill="1" applyBorder="1" applyAlignment="1">
      <alignment horizontal="center"/>
    </xf>
    <xf numFmtId="9" fontId="18" fillId="13" borderId="16" xfId="1" applyFont="1" applyFill="1" applyBorder="1" applyAlignment="1">
      <alignment wrapText="1"/>
    </xf>
    <xf numFmtId="165" fontId="18" fillId="13" borderId="16" xfId="0" applyNumberFormat="1" applyFont="1" applyFill="1" applyBorder="1" applyAlignment="1">
      <alignment horizontal="center"/>
    </xf>
    <xf numFmtId="10" fontId="18" fillId="13" borderId="16" xfId="0" applyNumberFormat="1" applyFont="1" applyFill="1" applyBorder="1" applyAlignment="1">
      <alignment horizontal="center"/>
    </xf>
    <xf numFmtId="44" fontId="18" fillId="13" borderId="16" xfId="3" applyFont="1" applyFill="1" applyBorder="1" applyAlignment="1">
      <alignment horizontal="center"/>
    </xf>
    <xf numFmtId="0" fontId="18" fillId="13" borderId="21" xfId="0" applyFont="1" applyFill="1" applyBorder="1" applyAlignment="1">
      <alignment wrapText="1"/>
    </xf>
    <xf numFmtId="0" fontId="18" fillId="13" borderId="21" xfId="0" applyFont="1" applyFill="1" applyBorder="1" applyAlignment="1">
      <alignment horizontal="center"/>
    </xf>
    <xf numFmtId="9" fontId="18" fillId="13" borderId="21" xfId="1" applyFont="1" applyFill="1" applyBorder="1" applyAlignment="1">
      <alignment wrapText="1"/>
    </xf>
    <xf numFmtId="165" fontId="18" fillId="13" borderId="21" xfId="0" applyNumberFormat="1" applyFont="1" applyFill="1" applyBorder="1" applyAlignment="1">
      <alignment horizontal="center"/>
    </xf>
    <xf numFmtId="10" fontId="18" fillId="13" borderId="21" xfId="0" applyNumberFormat="1" applyFont="1" applyFill="1" applyBorder="1" applyAlignment="1">
      <alignment horizontal="center"/>
    </xf>
    <xf numFmtId="44" fontId="18" fillId="13" borderId="21" xfId="3" applyFont="1" applyFill="1" applyBorder="1" applyAlignment="1">
      <alignment horizontal="center"/>
    </xf>
    <xf numFmtId="0" fontId="18" fillId="11" borderId="16" xfId="0" applyFont="1" applyFill="1" applyBorder="1" applyAlignment="1">
      <alignment wrapText="1"/>
    </xf>
    <xf numFmtId="0" fontId="18" fillId="11" borderId="16" xfId="0" applyFont="1" applyFill="1" applyBorder="1" applyAlignment="1">
      <alignment horizontal="center"/>
    </xf>
    <xf numFmtId="9" fontId="18" fillId="11" borderId="16" xfId="1" applyFont="1" applyFill="1" applyBorder="1" applyAlignment="1">
      <alignment wrapText="1"/>
    </xf>
    <xf numFmtId="165" fontId="18" fillId="11" borderId="16" xfId="0" applyNumberFormat="1" applyFont="1" applyFill="1" applyBorder="1" applyAlignment="1">
      <alignment horizontal="center"/>
    </xf>
    <xf numFmtId="10" fontId="18" fillId="11" borderId="16" xfId="0" applyNumberFormat="1" applyFont="1" applyFill="1" applyBorder="1" applyAlignment="1">
      <alignment horizontal="center"/>
    </xf>
    <xf numFmtId="44" fontId="18" fillId="11" borderId="16" xfId="3" applyFont="1" applyFill="1" applyBorder="1" applyAlignment="1">
      <alignment horizontal="center"/>
    </xf>
    <xf numFmtId="0" fontId="18" fillId="11" borderId="21" xfId="0" applyFont="1" applyFill="1" applyBorder="1" applyAlignment="1">
      <alignment wrapText="1"/>
    </xf>
    <xf numFmtId="0" fontId="18" fillId="11" borderId="21" xfId="0" applyFont="1" applyFill="1" applyBorder="1" applyAlignment="1">
      <alignment horizontal="center"/>
    </xf>
    <xf numFmtId="9" fontId="18" fillId="11" borderId="21" xfId="1" applyFont="1" applyFill="1" applyBorder="1" applyAlignment="1">
      <alignment wrapText="1"/>
    </xf>
    <xf numFmtId="165" fontId="18" fillId="11" borderId="21" xfId="0" applyNumberFormat="1" applyFont="1" applyFill="1" applyBorder="1" applyAlignment="1">
      <alignment horizontal="center"/>
    </xf>
    <xf numFmtId="10" fontId="18" fillId="11" borderId="21" xfId="0" applyNumberFormat="1" applyFont="1" applyFill="1" applyBorder="1" applyAlignment="1">
      <alignment horizontal="center"/>
    </xf>
    <xf numFmtId="44" fontId="18" fillId="11" borderId="21" xfId="3" applyFont="1" applyFill="1" applyBorder="1" applyAlignment="1">
      <alignment horizontal="center"/>
    </xf>
    <xf numFmtId="0" fontId="18" fillId="15" borderId="26" xfId="0" applyFont="1" applyFill="1" applyBorder="1" applyAlignment="1">
      <alignment wrapText="1"/>
    </xf>
    <xf numFmtId="0" fontId="18" fillId="15" borderId="16" xfId="0" applyFont="1" applyFill="1" applyBorder="1" applyAlignment="1">
      <alignment horizontal="center"/>
    </xf>
    <xf numFmtId="9" fontId="18" fillId="15" borderId="16" xfId="1" applyFont="1" applyFill="1" applyBorder="1" applyAlignment="1">
      <alignment wrapText="1"/>
    </xf>
    <xf numFmtId="0" fontId="18" fillId="15" borderId="16" xfId="0" applyFont="1" applyFill="1" applyBorder="1" applyAlignment="1">
      <alignment wrapText="1"/>
    </xf>
    <xf numFmtId="165" fontId="18" fillId="15" borderId="16" xfId="0" applyNumberFormat="1" applyFont="1" applyFill="1" applyBorder="1" applyAlignment="1">
      <alignment horizontal="center"/>
    </xf>
    <xf numFmtId="43" fontId="18" fillId="15" borderId="16" xfId="2" applyFont="1" applyFill="1" applyBorder="1" applyAlignment="1">
      <alignment horizontal="center"/>
    </xf>
    <xf numFmtId="44" fontId="18" fillId="15" borderId="16" xfId="3" applyFont="1" applyFill="1" applyBorder="1" applyAlignment="1">
      <alignment horizontal="center"/>
    </xf>
    <xf numFmtId="0" fontId="18" fillId="15" borderId="27" xfId="0" applyFont="1" applyFill="1" applyBorder="1" applyAlignment="1">
      <alignment wrapText="1"/>
    </xf>
    <xf numFmtId="0" fontId="18" fillId="15" borderId="21" xfId="0" applyFont="1" applyFill="1" applyBorder="1" applyAlignment="1">
      <alignment horizontal="center"/>
    </xf>
    <xf numFmtId="0" fontId="18" fillId="15" borderId="21" xfId="0" applyFont="1" applyFill="1" applyBorder="1" applyAlignment="1">
      <alignment wrapText="1"/>
    </xf>
    <xf numFmtId="165" fontId="18" fillId="15" borderId="25" xfId="0" applyNumberFormat="1" applyFont="1" applyFill="1" applyBorder="1" applyAlignment="1">
      <alignment horizontal="center"/>
    </xf>
    <xf numFmtId="43" fontId="18" fillId="15" borderId="25" xfId="2" applyFont="1" applyFill="1" applyBorder="1" applyAlignment="1">
      <alignment horizontal="center"/>
    </xf>
    <xf numFmtId="44" fontId="18" fillId="15" borderId="21" xfId="3" applyFont="1" applyFill="1" applyBorder="1" applyAlignment="1">
      <alignment horizontal="center"/>
    </xf>
    <xf numFmtId="0" fontId="18" fillId="6" borderId="26" xfId="0" applyFont="1" applyFill="1" applyBorder="1" applyAlignment="1">
      <alignment wrapText="1"/>
    </xf>
    <xf numFmtId="0" fontId="18" fillId="6" borderId="16" xfId="0" applyFont="1" applyFill="1" applyBorder="1" applyAlignment="1">
      <alignment horizontal="center"/>
    </xf>
    <xf numFmtId="9" fontId="18" fillId="6" borderId="16" xfId="1" applyFont="1" applyFill="1" applyBorder="1" applyAlignment="1">
      <alignment wrapText="1"/>
    </xf>
    <xf numFmtId="0" fontId="18" fillId="6" borderId="16" xfId="0" applyFont="1" applyFill="1" applyBorder="1" applyAlignment="1">
      <alignment wrapText="1"/>
    </xf>
    <xf numFmtId="165" fontId="18" fillId="6" borderId="16" xfId="0" applyNumberFormat="1" applyFont="1" applyFill="1" applyBorder="1" applyAlignment="1">
      <alignment horizontal="center"/>
    </xf>
    <xf numFmtId="43" fontId="18" fillId="6" borderId="16" xfId="2" applyFont="1" applyFill="1" applyBorder="1" applyAlignment="1">
      <alignment horizontal="center"/>
    </xf>
    <xf numFmtId="44" fontId="18" fillId="6" borderId="16" xfId="3" applyFont="1" applyFill="1" applyBorder="1" applyAlignment="1">
      <alignment horizontal="center"/>
    </xf>
    <xf numFmtId="42" fontId="1" fillId="5" borderId="0" xfId="0" applyNumberFormat="1" applyFont="1" applyFill="1"/>
    <xf numFmtId="9" fontId="0" fillId="6" borderId="7" xfId="1" applyFont="1" applyFill="1" applyBorder="1" applyProtection="1">
      <protection locked="0"/>
    </xf>
    <xf numFmtId="42" fontId="1" fillId="5" borderId="7" xfId="0" applyNumberFormat="1" applyFont="1" applyFill="1" applyBorder="1" applyAlignment="1">
      <alignment horizontal="center"/>
    </xf>
    <xf numFmtId="0" fontId="1" fillId="5" borderId="13" xfId="0" applyFont="1" applyFill="1" applyBorder="1" applyAlignment="1">
      <alignment horizontal="center"/>
    </xf>
    <xf numFmtId="42" fontId="1" fillId="5" borderId="13" xfId="0" applyNumberFormat="1" applyFont="1" applyFill="1" applyBorder="1" applyAlignment="1">
      <alignment horizontal="center"/>
    </xf>
    <xf numFmtId="0" fontId="1" fillId="5" borderId="0" xfId="0" applyFont="1" applyFill="1" applyAlignment="1">
      <alignment horizontal="center" wrapText="1"/>
    </xf>
    <xf numFmtId="164" fontId="1" fillId="5" borderId="0" xfId="1" applyNumberFormat="1" applyFont="1" applyFill="1" applyBorder="1" applyAlignment="1">
      <alignment horizontal="center" vertical="center"/>
    </xf>
    <xf numFmtId="42" fontId="6" fillId="0" borderId="14" xfId="0" applyNumberFormat="1" applyFont="1" applyBorder="1"/>
    <xf numFmtId="0" fontId="3" fillId="4" borderId="13" xfId="0" applyFont="1" applyFill="1" applyBorder="1" applyAlignment="1">
      <alignment horizontal="center"/>
    </xf>
    <xf numFmtId="42" fontId="3" fillId="4" borderId="7" xfId="0" applyNumberFormat="1" applyFont="1" applyFill="1" applyBorder="1" applyAlignment="1">
      <alignment horizontal="center"/>
    </xf>
    <xf numFmtId="42" fontId="3" fillId="4" borderId="19" xfId="0" applyNumberFormat="1" applyFont="1" applyFill="1" applyBorder="1" applyAlignment="1">
      <alignment horizontal="center"/>
    </xf>
    <xf numFmtId="0" fontId="0" fillId="5" borderId="8" xfId="0" applyFill="1" applyBorder="1"/>
    <xf numFmtId="0" fontId="0" fillId="0" borderId="18" xfId="0" applyBorder="1"/>
    <xf numFmtId="0" fontId="3" fillId="4" borderId="18" xfId="0" applyFont="1" applyFill="1" applyBorder="1"/>
    <xf numFmtId="0" fontId="0" fillId="9" borderId="0" xfId="0" applyFill="1"/>
    <xf numFmtId="42" fontId="0" fillId="5" borderId="19" xfId="0" applyNumberFormat="1" applyFill="1" applyBorder="1" applyAlignment="1">
      <alignment horizontal="center"/>
    </xf>
    <xf numFmtId="42" fontId="0" fillId="5" borderId="7" xfId="0" applyNumberFormat="1" applyFill="1" applyBorder="1" applyAlignment="1">
      <alignment horizontal="center"/>
    </xf>
    <xf numFmtId="0" fontId="0" fillId="6" borderId="7" xfId="0" applyFill="1" applyBorder="1" applyAlignment="1" applyProtection="1">
      <alignment horizontal="center"/>
      <protection locked="0"/>
    </xf>
    <xf numFmtId="0" fontId="18" fillId="0" borderId="0" xfId="0" applyFont="1"/>
    <xf numFmtId="0" fontId="21" fillId="12" borderId="15" xfId="0" applyFont="1" applyFill="1" applyBorder="1" applyAlignment="1">
      <alignment horizontal="center"/>
    </xf>
    <xf numFmtId="0" fontId="21" fillId="12" borderId="18" xfId="0" applyFont="1" applyFill="1" applyBorder="1" applyAlignment="1">
      <alignment horizontal="center"/>
    </xf>
    <xf numFmtId="0" fontId="21" fillId="12" borderId="20" xfId="0" applyFont="1" applyFill="1" applyBorder="1" applyAlignment="1">
      <alignment horizontal="center"/>
    </xf>
    <xf numFmtId="0" fontId="21" fillId="10" borderId="15" xfId="0" applyFont="1" applyFill="1" applyBorder="1" applyAlignment="1">
      <alignment horizontal="center"/>
    </xf>
    <xf numFmtId="0" fontId="21" fillId="10" borderId="18" xfId="0" applyFont="1" applyFill="1" applyBorder="1" applyAlignment="1">
      <alignment horizontal="center"/>
    </xf>
    <xf numFmtId="0" fontId="21" fillId="10" borderId="20" xfId="0" applyFont="1" applyFill="1" applyBorder="1" applyAlignment="1">
      <alignment horizontal="center"/>
    </xf>
    <xf numFmtId="0" fontId="21" fillId="14" borderId="15" xfId="0" applyFont="1" applyFill="1" applyBorder="1" applyAlignment="1">
      <alignment horizontal="center"/>
    </xf>
    <xf numFmtId="0" fontId="21" fillId="14" borderId="18" xfId="0" applyFont="1" applyFill="1" applyBorder="1" applyAlignment="1">
      <alignment horizontal="center"/>
    </xf>
    <xf numFmtId="0" fontId="21" fillId="14" borderId="20" xfId="0" applyFont="1" applyFill="1" applyBorder="1" applyAlignment="1">
      <alignment horizontal="center"/>
    </xf>
    <xf numFmtId="0" fontId="21" fillId="16" borderId="15" xfId="0" applyFont="1" applyFill="1" applyBorder="1" applyAlignment="1">
      <alignment horizontal="center"/>
    </xf>
    <xf numFmtId="0" fontId="21" fillId="16" borderId="18" xfId="0" applyFont="1" applyFill="1" applyBorder="1" applyAlignment="1">
      <alignment horizontal="center"/>
    </xf>
    <xf numFmtId="0" fontId="21" fillId="16" borderId="20" xfId="0" applyFont="1" applyFill="1" applyBorder="1" applyAlignment="1">
      <alignment horizontal="center"/>
    </xf>
    <xf numFmtId="0" fontId="21" fillId="0" borderId="0" xfId="0" applyFont="1" applyAlignment="1">
      <alignment horizontal="center"/>
    </xf>
    <xf numFmtId="0" fontId="16" fillId="4" borderId="20" xfId="0" applyFont="1" applyFill="1" applyBorder="1"/>
    <xf numFmtId="42" fontId="0" fillId="5" borderId="22" xfId="0" applyNumberFormat="1" applyFill="1" applyBorder="1" applyAlignment="1">
      <alignment horizontal="center" wrapText="1"/>
    </xf>
    <xf numFmtId="0" fontId="0" fillId="5" borderId="0" xfId="0" applyFill="1" applyAlignment="1">
      <alignment horizontal="left" wrapText="1"/>
    </xf>
    <xf numFmtId="0" fontId="15" fillId="4" borderId="15" xfId="0" applyFont="1" applyFill="1" applyBorder="1"/>
    <xf numFmtId="0" fontId="19" fillId="4" borderId="18" xfId="0" applyFont="1" applyFill="1" applyBorder="1" applyAlignment="1">
      <alignment horizontal="left" indent="1"/>
    </xf>
    <xf numFmtId="0" fontId="3" fillId="4" borderId="18" xfId="0" applyFont="1" applyFill="1" applyBorder="1" applyAlignment="1">
      <alignment horizontal="left" indent="2"/>
    </xf>
    <xf numFmtId="0" fontId="15" fillId="4" borderId="18" xfId="0" applyFont="1" applyFill="1" applyBorder="1"/>
    <xf numFmtId="0" fontId="3" fillId="4" borderId="20" xfId="0" applyFont="1" applyFill="1" applyBorder="1" applyAlignment="1">
      <alignment horizontal="left" indent="2"/>
    </xf>
    <xf numFmtId="0" fontId="6" fillId="0" borderId="14" xfId="0" applyFont="1" applyBorder="1" applyAlignment="1">
      <alignment horizontal="left"/>
    </xf>
    <xf numFmtId="10" fontId="6" fillId="0" borderId="14" xfId="0" applyNumberFormat="1" applyFont="1" applyBorder="1" applyAlignment="1">
      <alignment horizontal="center"/>
    </xf>
    <xf numFmtId="0" fontId="6" fillId="0" borderId="14" xfId="0" applyFont="1" applyBorder="1" applyAlignment="1">
      <alignment horizontal="center"/>
    </xf>
    <xf numFmtId="42" fontId="6" fillId="0" borderId="6" xfId="0" applyNumberFormat="1" applyFont="1" applyBorder="1"/>
    <xf numFmtId="9" fontId="0" fillId="6" borderId="5" xfId="1" applyFont="1" applyFill="1" applyBorder="1" applyProtection="1">
      <protection locked="0"/>
    </xf>
    <xf numFmtId="42" fontId="1" fillId="5" borderId="4" xfId="0" applyNumberFormat="1" applyFont="1" applyFill="1" applyBorder="1"/>
    <xf numFmtId="42" fontId="6" fillId="0" borderId="5" xfId="0" applyNumberFormat="1" applyFont="1" applyBorder="1"/>
    <xf numFmtId="0" fontId="3" fillId="4" borderId="5" xfId="0" applyFont="1" applyFill="1" applyBorder="1"/>
    <xf numFmtId="0" fontId="3" fillId="4" borderId="5" xfId="0" applyFont="1" applyFill="1" applyBorder="1" applyAlignment="1">
      <alignment horizontal="center"/>
    </xf>
    <xf numFmtId="10" fontId="6" fillId="5" borderId="7" xfId="0" applyNumberFormat="1" applyFont="1" applyFill="1" applyBorder="1" applyAlignment="1">
      <alignment horizontal="center"/>
    </xf>
    <xf numFmtId="0" fontId="1" fillId="5" borderId="19" xfId="0" applyFont="1" applyFill="1" applyBorder="1" applyAlignment="1">
      <alignment horizontal="center" wrapText="1"/>
    </xf>
    <xf numFmtId="42" fontId="6" fillId="0" borderId="13" xfId="0" applyNumberFormat="1" applyFont="1" applyBorder="1"/>
    <xf numFmtId="9" fontId="0" fillId="6" borderId="13" xfId="1" applyFont="1" applyFill="1" applyBorder="1" applyProtection="1">
      <protection locked="0"/>
    </xf>
    <xf numFmtId="0" fontId="0" fillId="6" borderId="7" xfId="0" applyFill="1" applyBorder="1" applyAlignment="1" applyProtection="1">
      <alignment horizontal="center" vertical="center"/>
      <protection locked="0"/>
    </xf>
    <xf numFmtId="0" fontId="24" fillId="5" borderId="0" xfId="0" applyFont="1" applyFill="1"/>
    <xf numFmtId="0" fontId="24" fillId="5" borderId="0" xfId="0" applyFont="1" applyFill="1" applyAlignment="1">
      <alignment vertical="center"/>
    </xf>
    <xf numFmtId="2" fontId="0" fillId="6" borderId="7" xfId="0" applyNumberFormat="1" applyFill="1" applyBorder="1" applyAlignment="1" applyProtection="1">
      <alignment horizontal="center"/>
      <protection locked="0"/>
    </xf>
    <xf numFmtId="2" fontId="0" fillId="6" borderId="5" xfId="1" applyNumberFormat="1" applyFont="1" applyFill="1" applyBorder="1" applyAlignment="1" applyProtection="1">
      <alignment horizontal="center"/>
      <protection locked="0"/>
    </xf>
    <xf numFmtId="9" fontId="0" fillId="6" borderId="7" xfId="1" applyFont="1" applyFill="1" applyBorder="1" applyAlignment="1" applyProtection="1">
      <alignment horizontal="center"/>
      <protection locked="0"/>
    </xf>
    <xf numFmtId="42" fontId="1" fillId="5" borderId="13" xfId="0" applyNumberFormat="1" applyFont="1" applyFill="1" applyBorder="1" applyAlignment="1">
      <alignment horizontal="center" vertical="center"/>
    </xf>
    <xf numFmtId="42" fontId="1" fillId="5" borderId="7" xfId="0" applyNumberFormat="1" applyFont="1" applyFill="1" applyBorder="1"/>
    <xf numFmtId="42" fontId="3" fillId="4" borderId="5" xfId="0" applyNumberFormat="1" applyFont="1" applyFill="1" applyBorder="1" applyAlignment="1">
      <alignment horizontal="center"/>
    </xf>
    <xf numFmtId="42" fontId="3" fillId="4" borderId="40" xfId="0" applyNumberFormat="1" applyFont="1" applyFill="1" applyBorder="1" applyAlignment="1">
      <alignment horizontal="center"/>
    </xf>
    <xf numFmtId="42" fontId="0" fillId="5" borderId="21" xfId="0" applyNumberFormat="1" applyFill="1" applyBorder="1" applyAlignment="1">
      <alignment horizontal="center" wrapText="1"/>
    </xf>
    <xf numFmtId="0" fontId="1" fillId="5" borderId="16" xfId="0" applyFont="1" applyFill="1" applyBorder="1" applyAlignment="1">
      <alignment horizontal="center"/>
    </xf>
    <xf numFmtId="0" fontId="1" fillId="5" borderId="16" xfId="0" applyFont="1" applyFill="1" applyBorder="1" applyAlignment="1">
      <alignment horizontal="center" wrapText="1"/>
    </xf>
    <xf numFmtId="0" fontId="1" fillId="5" borderId="17" xfId="0" applyFont="1" applyFill="1" applyBorder="1" applyAlignment="1">
      <alignment horizontal="center" wrapText="1"/>
    </xf>
    <xf numFmtId="42" fontId="1" fillId="5" borderId="7" xfId="0" applyNumberFormat="1" applyFont="1" applyFill="1" applyBorder="1" applyAlignment="1">
      <alignment vertical="center"/>
    </xf>
    <xf numFmtId="42" fontId="1" fillId="5" borderId="7" xfId="0" applyNumberFormat="1" applyFont="1" applyFill="1" applyBorder="1" applyAlignment="1">
      <alignment horizontal="center" vertical="center"/>
    </xf>
    <xf numFmtId="42" fontId="3" fillId="0" borderId="7" xfId="0" applyNumberFormat="1" applyFont="1" applyBorder="1" applyAlignment="1">
      <alignment horizontal="center" wrapText="1"/>
    </xf>
    <xf numFmtId="42" fontId="3" fillId="0" borderId="7" xfId="0" applyNumberFormat="1" applyFont="1" applyBorder="1" applyAlignment="1">
      <alignment horizontal="center"/>
    </xf>
    <xf numFmtId="42" fontId="3" fillId="0" borderId="19" xfId="0" applyNumberFormat="1" applyFont="1" applyBorder="1" applyAlignment="1">
      <alignment horizontal="center"/>
    </xf>
    <xf numFmtId="42" fontId="3" fillId="0" borderId="21" xfId="0" applyNumberFormat="1" applyFont="1" applyBorder="1" applyAlignment="1">
      <alignment horizontal="center"/>
    </xf>
    <xf numFmtId="42" fontId="3" fillId="0" borderId="22" xfId="0" applyNumberFormat="1" applyFont="1" applyBorder="1" applyAlignment="1">
      <alignment horizontal="center"/>
    </xf>
    <xf numFmtId="0" fontId="17" fillId="5" borderId="0" xfId="0" applyFont="1" applyFill="1" applyAlignment="1">
      <alignment horizontal="center"/>
    </xf>
    <xf numFmtId="0" fontId="17" fillId="5" borderId="0" xfId="0" applyFont="1" applyFill="1" applyAlignment="1">
      <alignment horizontal="center" wrapText="1"/>
    </xf>
    <xf numFmtId="44" fontId="18" fillId="5" borderId="0" xfId="3" applyFont="1" applyFill="1" applyBorder="1" applyAlignment="1">
      <alignment horizontal="center"/>
    </xf>
    <xf numFmtId="0" fontId="18" fillId="5" borderId="0" xfId="0" applyFont="1" applyFill="1" applyAlignment="1">
      <alignment horizontal="left" wrapText="1"/>
    </xf>
    <xf numFmtId="0" fontId="17" fillId="5" borderId="41" xfId="0" applyFont="1" applyFill="1" applyBorder="1" applyAlignment="1">
      <alignment horizontal="center" wrapText="1"/>
    </xf>
    <xf numFmtId="166" fontId="18" fillId="13" borderId="14" xfId="3" applyNumberFormat="1" applyFont="1" applyFill="1" applyBorder="1" applyAlignment="1">
      <alignment horizontal="center"/>
    </xf>
    <xf numFmtId="166" fontId="18" fillId="13" borderId="7" xfId="3" applyNumberFormat="1" applyFont="1" applyFill="1" applyBorder="1" applyAlignment="1">
      <alignment horizontal="center"/>
    </xf>
    <xf numFmtId="0" fontId="18" fillId="13" borderId="7" xfId="3" applyNumberFormat="1" applyFont="1" applyFill="1" applyBorder="1" applyAlignment="1">
      <alignment horizontal="center"/>
    </xf>
    <xf numFmtId="44" fontId="18" fillId="13" borderId="40" xfId="3" applyFont="1" applyFill="1" applyBorder="1" applyAlignment="1">
      <alignment horizontal="center"/>
    </xf>
    <xf numFmtId="166" fontId="18" fillId="13" borderId="21" xfId="3" applyNumberFormat="1" applyFont="1" applyFill="1" applyBorder="1" applyAlignment="1">
      <alignment horizontal="center"/>
    </xf>
    <xf numFmtId="0" fontId="18" fillId="13" borderId="21" xfId="3" applyNumberFormat="1" applyFont="1" applyFill="1" applyBorder="1" applyAlignment="1">
      <alignment horizontal="center"/>
    </xf>
    <xf numFmtId="2" fontId="18" fillId="11" borderId="14" xfId="3" applyNumberFormat="1" applyFont="1" applyFill="1" applyBorder="1" applyAlignment="1">
      <alignment horizontal="center"/>
    </xf>
    <xf numFmtId="0" fontId="18" fillId="11" borderId="14" xfId="3" applyNumberFormat="1" applyFont="1" applyFill="1" applyBorder="1" applyAlignment="1">
      <alignment horizontal="center"/>
    </xf>
    <xf numFmtId="44" fontId="18" fillId="11" borderId="40" xfId="3" applyFont="1" applyFill="1" applyBorder="1" applyAlignment="1">
      <alignment horizontal="center"/>
    </xf>
    <xf numFmtId="2" fontId="18" fillId="11" borderId="21" xfId="3" applyNumberFormat="1" applyFont="1" applyFill="1" applyBorder="1" applyAlignment="1">
      <alignment horizontal="center"/>
    </xf>
    <xf numFmtId="0" fontId="18" fillId="11" borderId="21" xfId="3" applyNumberFormat="1" applyFont="1" applyFill="1" applyBorder="1" applyAlignment="1">
      <alignment horizontal="center"/>
    </xf>
    <xf numFmtId="2" fontId="18" fillId="15" borderId="14" xfId="3" applyNumberFormat="1" applyFont="1" applyFill="1" applyBorder="1" applyAlignment="1">
      <alignment horizontal="center"/>
    </xf>
    <xf numFmtId="0" fontId="18" fillId="15" borderId="14" xfId="3" applyNumberFormat="1" applyFont="1" applyFill="1" applyBorder="1" applyAlignment="1">
      <alignment horizontal="center"/>
    </xf>
    <xf numFmtId="44" fontId="18" fillId="15" borderId="40" xfId="3" applyFont="1" applyFill="1" applyBorder="1" applyAlignment="1">
      <alignment horizontal="center"/>
    </xf>
    <xf numFmtId="2" fontId="18" fillId="15" borderId="21" xfId="3" applyNumberFormat="1" applyFont="1" applyFill="1" applyBorder="1" applyAlignment="1">
      <alignment horizontal="center"/>
    </xf>
    <xf numFmtId="0" fontId="18" fillId="15" borderId="21" xfId="3" applyNumberFormat="1" applyFont="1" applyFill="1" applyBorder="1" applyAlignment="1">
      <alignment horizontal="center"/>
    </xf>
    <xf numFmtId="2" fontId="18" fillId="6" borderId="14" xfId="3" applyNumberFormat="1" applyFont="1" applyFill="1" applyBorder="1" applyAlignment="1">
      <alignment horizontal="center"/>
    </xf>
    <xf numFmtId="0" fontId="18" fillId="6" borderId="14" xfId="3" applyNumberFormat="1" applyFont="1" applyFill="1" applyBorder="1" applyAlignment="1">
      <alignment horizontal="center"/>
    </xf>
    <xf numFmtId="44" fontId="18" fillId="6" borderId="40" xfId="3" applyFont="1" applyFill="1" applyBorder="1" applyAlignment="1">
      <alignment horizontal="center"/>
    </xf>
    <xf numFmtId="2" fontId="18" fillId="6" borderId="29" xfId="3" applyNumberFormat="1" applyFont="1" applyFill="1" applyBorder="1" applyAlignment="1">
      <alignment horizontal="center"/>
    </xf>
    <xf numFmtId="0" fontId="18" fillId="6" borderId="29" xfId="3" applyNumberFormat="1" applyFont="1" applyFill="1" applyBorder="1" applyAlignment="1">
      <alignment horizontal="center"/>
    </xf>
    <xf numFmtId="2" fontId="18" fillId="6" borderId="21" xfId="3" applyNumberFormat="1" applyFont="1" applyFill="1" applyBorder="1" applyAlignment="1">
      <alignment horizontal="center"/>
    </xf>
    <xf numFmtId="0" fontId="18" fillId="6" borderId="21" xfId="3" applyNumberFormat="1" applyFont="1" applyFill="1" applyBorder="1" applyAlignment="1">
      <alignment horizontal="center"/>
    </xf>
    <xf numFmtId="0" fontId="17" fillId="5" borderId="28" xfId="0" applyFont="1" applyFill="1" applyBorder="1" applyAlignment="1">
      <alignment horizontal="center" wrapText="1"/>
    </xf>
    <xf numFmtId="0" fontId="17" fillId="5" borderId="42" xfId="0" applyFont="1" applyFill="1" applyBorder="1" applyAlignment="1">
      <alignment horizontal="center" wrapText="1"/>
    </xf>
    <xf numFmtId="0" fontId="18" fillId="0" borderId="45" xfId="0" applyFont="1" applyBorder="1"/>
    <xf numFmtId="0" fontId="18" fillId="0" borderId="31" xfId="0" applyFont="1" applyBorder="1"/>
    <xf numFmtId="165" fontId="18" fillId="5" borderId="7" xfId="0" applyNumberFormat="1" applyFont="1" applyFill="1" applyBorder="1" applyAlignment="1">
      <alignment horizontal="center"/>
    </xf>
    <xf numFmtId="44" fontId="18" fillId="5" borderId="7" xfId="3" applyFont="1" applyFill="1" applyBorder="1" applyAlignment="1">
      <alignment horizontal="center"/>
    </xf>
    <xf numFmtId="0" fontId="17" fillId="5" borderId="47" xfId="0" applyFont="1" applyFill="1" applyBorder="1" applyAlignment="1">
      <alignment horizontal="center" wrapText="1"/>
    </xf>
    <xf numFmtId="0" fontId="18" fillId="0" borderId="23" xfId="0" applyFont="1" applyBorder="1"/>
    <xf numFmtId="0" fontId="18" fillId="0" borderId="24" xfId="0" applyFont="1" applyBorder="1"/>
    <xf numFmtId="0" fontId="17" fillId="0" borderId="48" xfId="0" applyFont="1" applyBorder="1" applyAlignment="1">
      <alignment horizontal="right" wrapText="1"/>
    </xf>
    <xf numFmtId="44" fontId="18" fillId="5" borderId="19" xfId="3" applyFont="1" applyFill="1" applyBorder="1" applyAlignment="1">
      <alignment horizontal="center"/>
    </xf>
    <xf numFmtId="0" fontId="4" fillId="4" borderId="0" xfId="0" applyFont="1" applyFill="1" applyAlignment="1">
      <alignment horizontal="center"/>
    </xf>
    <xf numFmtId="0" fontId="5" fillId="5" borderId="0" xfId="0" applyFont="1" applyFill="1" applyAlignment="1">
      <alignment horizontal="center"/>
    </xf>
    <xf numFmtId="0" fontId="3" fillId="4" borderId="0" xfId="0" applyFont="1" applyFill="1" applyAlignment="1">
      <alignment wrapText="1"/>
    </xf>
    <xf numFmtId="0" fontId="3" fillId="4" borderId="30" xfId="0" applyFont="1" applyFill="1" applyBorder="1"/>
    <xf numFmtId="0" fontId="3" fillId="4" borderId="37" xfId="0" applyFont="1" applyFill="1" applyBorder="1"/>
    <xf numFmtId="0" fontId="3" fillId="4" borderId="38" xfId="0" applyFont="1" applyFill="1" applyBorder="1"/>
    <xf numFmtId="0" fontId="3" fillId="4" borderId="36" xfId="0" applyFont="1" applyFill="1" applyBorder="1"/>
    <xf numFmtId="0" fontId="3" fillId="4" borderId="39" xfId="0" applyFont="1" applyFill="1" applyBorder="1"/>
    <xf numFmtId="0" fontId="0" fillId="5" borderId="36" xfId="0" applyFill="1" applyBorder="1"/>
    <xf numFmtId="0" fontId="0" fillId="5" borderId="39" xfId="0" applyFill="1" applyBorder="1"/>
    <xf numFmtId="0" fontId="0" fillId="5" borderId="33" xfId="0" applyFill="1" applyBorder="1"/>
    <xf numFmtId="0" fontId="0" fillId="5" borderId="34" xfId="0" applyFill="1" applyBorder="1"/>
    <xf numFmtId="0" fontId="0" fillId="5" borderId="35" xfId="0" applyFill="1" applyBorder="1"/>
    <xf numFmtId="0" fontId="3" fillId="7" borderId="0" xfId="0" applyFont="1" applyFill="1"/>
    <xf numFmtId="0" fontId="2" fillId="7" borderId="0" xfId="0" applyFont="1" applyFill="1"/>
    <xf numFmtId="0" fontId="2" fillId="2" borderId="0" xfId="0" applyFont="1" applyFill="1"/>
    <xf numFmtId="0" fontId="8" fillId="4" borderId="2" xfId="0" applyFont="1" applyFill="1" applyBorder="1"/>
    <xf numFmtId="0" fontId="0" fillId="5" borderId="4" xfId="0" applyFill="1" applyBorder="1"/>
    <xf numFmtId="0" fontId="0" fillId="5" borderId="0" xfId="0" applyFill="1"/>
    <xf numFmtId="0" fontId="0" fillId="5" borderId="6" xfId="0" applyFill="1" applyBorder="1"/>
    <xf numFmtId="0" fontId="0" fillId="5" borderId="9" xfId="0" applyFill="1" applyBorder="1"/>
    <xf numFmtId="0" fontId="1" fillId="5" borderId="0" xfId="0" applyFont="1" applyFill="1"/>
    <xf numFmtId="0" fontId="4" fillId="3" borderId="0" xfId="0" applyFont="1" applyFill="1" applyAlignment="1">
      <alignment horizontal="center"/>
    </xf>
    <xf numFmtId="0" fontId="5" fillId="3" borderId="0" xfId="0" applyFont="1" applyFill="1" applyAlignment="1">
      <alignment horizontal="center"/>
    </xf>
    <xf numFmtId="0" fontId="1" fillId="5" borderId="7" xfId="0" applyFont="1" applyFill="1" applyBorder="1" applyAlignment="1">
      <alignment horizontal="center"/>
    </xf>
    <xf numFmtId="0" fontId="1" fillId="5" borderId="13" xfId="0" applyFont="1" applyFill="1" applyBorder="1" applyAlignment="1">
      <alignment horizontal="center" wrapText="1"/>
    </xf>
    <xf numFmtId="0" fontId="0" fillId="5" borderId="9" xfId="0" applyFill="1" applyBorder="1" applyAlignment="1">
      <alignment horizontal="center"/>
    </xf>
    <xf numFmtId="0" fontId="1" fillId="5" borderId="13" xfId="0" applyFont="1" applyFill="1" applyBorder="1" applyAlignment="1">
      <alignment horizontal="center" vertical="center"/>
    </xf>
    <xf numFmtId="0" fontId="1" fillId="0" borderId="7" xfId="0" applyFont="1" applyBorder="1" applyAlignment="1">
      <alignment horizontal="center" wrapText="1"/>
    </xf>
    <xf numFmtId="0" fontId="1" fillId="0" borderId="13" xfId="0" applyFont="1" applyBorder="1" applyAlignment="1">
      <alignment horizontal="center" wrapText="1"/>
    </xf>
    <xf numFmtId="0" fontId="1" fillId="5" borderId="5" xfId="0" applyFont="1" applyFill="1" applyBorder="1" applyAlignment="1">
      <alignment horizontal="center"/>
    </xf>
    <xf numFmtId="0" fontId="13" fillId="5" borderId="0" xfId="0" applyFont="1" applyFill="1" applyAlignment="1">
      <alignment horizontal="center"/>
    </xf>
    <xf numFmtId="0" fontId="17" fillId="5" borderId="21" xfId="0" applyFont="1" applyFill="1" applyBorder="1" applyAlignment="1">
      <alignment horizontal="center" wrapText="1"/>
    </xf>
    <xf numFmtId="0" fontId="3" fillId="7" borderId="0" xfId="0" applyFont="1" applyFill="1"/>
    <xf numFmtId="0" fontId="2" fillId="7" borderId="0" xfId="0" applyFont="1" applyFill="1"/>
    <xf numFmtId="0" fontId="14" fillId="7" borderId="0" xfId="0" applyFont="1" applyFill="1" applyAlignment="1">
      <alignment wrapText="1"/>
    </xf>
    <xf numFmtId="0" fontId="1" fillId="0" borderId="7" xfId="0" applyFont="1" applyBorder="1" applyAlignment="1">
      <alignment horizontal="center" wrapText="1"/>
    </xf>
    <xf numFmtId="0" fontId="1" fillId="0" borderId="13" xfId="0" applyFont="1" applyBorder="1" applyAlignment="1">
      <alignment horizontal="center" wrapText="1"/>
    </xf>
    <xf numFmtId="0" fontId="1" fillId="0" borderId="7" xfId="0" applyFont="1" applyBorder="1" applyAlignment="1">
      <alignment horizontal="center"/>
    </xf>
    <xf numFmtId="0" fontId="1" fillId="5" borderId="0" xfId="0" applyFont="1" applyFill="1" applyAlignment="1">
      <alignment wrapText="1"/>
    </xf>
    <xf numFmtId="0" fontId="1" fillId="5" borderId="8" xfId="0" applyFont="1" applyFill="1" applyBorder="1" applyAlignment="1">
      <alignment wrapText="1"/>
    </xf>
    <xf numFmtId="0" fontId="1" fillId="5" borderId="5" xfId="0" applyFont="1" applyFill="1" applyBorder="1" applyAlignment="1">
      <alignment horizontal="center"/>
    </xf>
    <xf numFmtId="0" fontId="1" fillId="5" borderId="12" xfId="0" applyFont="1" applyFill="1" applyBorder="1" applyAlignment="1">
      <alignment horizontal="center"/>
    </xf>
    <xf numFmtId="0" fontId="1" fillId="5" borderId="11" xfId="0" applyFont="1" applyFill="1" applyBorder="1" applyAlignment="1">
      <alignment horizontal="center"/>
    </xf>
    <xf numFmtId="0" fontId="1" fillId="5" borderId="5" xfId="0" applyFont="1" applyFill="1" applyBorder="1" applyAlignment="1">
      <alignment horizontal="right"/>
    </xf>
    <xf numFmtId="0" fontId="1" fillId="5" borderId="11" xfId="0" applyFont="1" applyFill="1" applyBorder="1" applyAlignment="1">
      <alignment horizontal="right"/>
    </xf>
    <xf numFmtId="0" fontId="1" fillId="5" borderId="5" xfId="0" applyFont="1" applyFill="1" applyBorder="1" applyAlignment="1">
      <alignment horizontal="right" wrapText="1"/>
    </xf>
    <xf numFmtId="0" fontId="1" fillId="5" borderId="11" xfId="0" applyFont="1" applyFill="1" applyBorder="1" applyAlignment="1">
      <alignment horizontal="right" wrapText="1"/>
    </xf>
    <xf numFmtId="0" fontId="1" fillId="5" borderId="12" xfId="0" applyFont="1" applyFill="1" applyBorder="1" applyAlignment="1">
      <alignment horizontal="right"/>
    </xf>
    <xf numFmtId="0" fontId="1" fillId="5" borderId="12" xfId="0" applyFont="1" applyFill="1" applyBorder="1" applyAlignment="1">
      <alignment horizontal="right" wrapText="1"/>
    </xf>
    <xf numFmtId="0" fontId="1" fillId="5" borderId="5" xfId="0" applyFont="1" applyFill="1" applyBorder="1" applyAlignment="1">
      <alignment horizontal="center" wrapText="1"/>
    </xf>
    <xf numFmtId="0" fontId="1" fillId="5" borderId="12" xfId="0" applyFont="1" applyFill="1" applyBorder="1" applyAlignment="1">
      <alignment horizontal="center" wrapText="1"/>
    </xf>
    <xf numFmtId="0" fontId="1" fillId="5" borderId="11" xfId="0" applyFont="1" applyFill="1" applyBorder="1" applyAlignment="1">
      <alignment horizontal="center" wrapText="1"/>
    </xf>
    <xf numFmtId="0" fontId="1" fillId="5" borderId="0" xfId="0" applyFont="1" applyFill="1"/>
    <xf numFmtId="0" fontId="1" fillId="5" borderId="8" xfId="0" applyFont="1" applyFill="1" applyBorder="1"/>
    <xf numFmtId="0" fontId="15" fillId="4" borderId="5" xfId="0" applyFont="1" applyFill="1" applyBorder="1" applyAlignment="1">
      <alignment horizontal="center"/>
    </xf>
    <xf numFmtId="0" fontId="1" fillId="5" borderId="1" xfId="0" applyFont="1" applyFill="1" applyBorder="1" applyAlignment="1">
      <alignment horizontal="right"/>
    </xf>
    <xf numFmtId="0" fontId="1" fillId="5" borderId="2" xfId="0" applyFont="1" applyFill="1" applyBorder="1" applyAlignment="1">
      <alignment horizontal="right"/>
    </xf>
    <xf numFmtId="0" fontId="1" fillId="5" borderId="3" xfId="0" applyFont="1" applyFill="1" applyBorder="1" applyAlignment="1">
      <alignment horizontal="right"/>
    </xf>
    <xf numFmtId="0" fontId="2" fillId="2" borderId="0" xfId="0" applyFont="1" applyFill="1"/>
    <xf numFmtId="0" fontId="8" fillId="4" borderId="2" xfId="0" applyFont="1" applyFill="1" applyBorder="1"/>
    <xf numFmtId="0" fontId="4" fillId="3" borderId="0" xfId="0" applyFont="1" applyFill="1" applyAlignment="1">
      <alignment horizontal="center"/>
    </xf>
    <xf numFmtId="0" fontId="5" fillId="3" borderId="0" xfId="0" applyFont="1" applyFill="1" applyAlignment="1">
      <alignment horizontal="center"/>
    </xf>
    <xf numFmtId="0" fontId="15" fillId="4" borderId="1" xfId="0" applyFont="1" applyFill="1" applyBorder="1" applyAlignment="1">
      <alignment horizontal="center"/>
    </xf>
    <xf numFmtId="0" fontId="15" fillId="4" borderId="4" xfId="0" applyFont="1" applyFill="1" applyBorder="1" applyAlignment="1">
      <alignment horizontal="center"/>
    </xf>
    <xf numFmtId="0" fontId="15" fillId="4" borderId="6" xfId="0" applyFont="1" applyFill="1" applyBorder="1" applyAlignment="1">
      <alignment horizontal="center"/>
    </xf>
    <xf numFmtId="0" fontId="0" fillId="6" borderId="5" xfId="0" applyFill="1" applyBorder="1" applyAlignment="1" applyProtection="1">
      <alignment horizontal="center"/>
      <protection locked="0"/>
    </xf>
    <xf numFmtId="0" fontId="0" fillId="6" borderId="12" xfId="0" applyFill="1" applyBorder="1" applyAlignment="1" applyProtection="1">
      <alignment horizontal="center"/>
      <protection locked="0"/>
    </xf>
    <xf numFmtId="0" fontId="0" fillId="6" borderId="11" xfId="0" applyFill="1" applyBorder="1" applyAlignment="1" applyProtection="1">
      <alignment horizontal="center"/>
      <protection locked="0"/>
    </xf>
    <xf numFmtId="0" fontId="1" fillId="5" borderId="7" xfId="0" applyFont="1" applyFill="1" applyBorder="1" applyAlignment="1">
      <alignment horizontal="right"/>
    </xf>
    <xf numFmtId="0" fontId="1" fillId="5" borderId="13" xfId="0" applyFont="1" applyFill="1" applyBorder="1" applyAlignment="1">
      <alignment horizontal="right"/>
    </xf>
    <xf numFmtId="0" fontId="1" fillId="5" borderId="7" xfId="0" applyFont="1" applyFill="1" applyBorder="1" applyAlignment="1">
      <alignment horizontal="center"/>
    </xf>
    <xf numFmtId="0" fontId="1" fillId="5" borderId="7" xfId="0" applyFont="1" applyFill="1" applyBorder="1" applyAlignment="1">
      <alignment horizontal="right" wrapText="1"/>
    </xf>
    <xf numFmtId="0" fontId="25" fillId="5" borderId="7" xfId="0" applyFont="1" applyFill="1" applyBorder="1" applyAlignment="1">
      <alignment horizontal="center"/>
    </xf>
    <xf numFmtId="0" fontId="1" fillId="0" borderId="14" xfId="0" applyFont="1" applyBorder="1" applyAlignment="1">
      <alignment horizontal="center"/>
    </xf>
    <xf numFmtId="0" fontId="10" fillId="9" borderId="7" xfId="0" applyFont="1" applyFill="1" applyBorder="1"/>
    <xf numFmtId="0" fontId="15" fillId="4" borderId="7" xfId="0" applyFont="1" applyFill="1" applyBorder="1" applyAlignment="1">
      <alignment horizontal="center"/>
    </xf>
    <xf numFmtId="0" fontId="15" fillId="4" borderId="13" xfId="0" applyFont="1" applyFill="1" applyBorder="1" applyAlignment="1">
      <alignment horizontal="center"/>
    </xf>
    <xf numFmtId="0" fontId="13" fillId="5" borderId="0" xfId="0" applyFont="1" applyFill="1" applyAlignment="1">
      <alignment horizontal="center"/>
    </xf>
    <xf numFmtId="0" fontId="25" fillId="5" borderId="5" xfId="0" applyFont="1" applyFill="1" applyBorder="1" applyAlignment="1">
      <alignment horizontal="center"/>
    </xf>
    <xf numFmtId="0" fontId="25" fillId="5" borderId="12" xfId="0" applyFont="1" applyFill="1" applyBorder="1" applyAlignment="1">
      <alignment horizontal="center"/>
    </xf>
    <xf numFmtId="0" fontId="25" fillId="5" borderId="11" xfId="0" applyFont="1" applyFill="1" applyBorder="1" applyAlignment="1">
      <alignment horizontal="center"/>
    </xf>
    <xf numFmtId="0" fontId="15" fillId="4" borderId="30" xfId="0" applyFont="1" applyFill="1" applyBorder="1" applyAlignment="1">
      <alignment horizontal="center"/>
    </xf>
    <xf numFmtId="0" fontId="15" fillId="4" borderId="37" xfId="0" applyFont="1" applyFill="1" applyBorder="1" applyAlignment="1">
      <alignment horizontal="center"/>
    </xf>
    <xf numFmtId="0" fontId="15" fillId="4" borderId="38" xfId="0" applyFont="1" applyFill="1" applyBorder="1" applyAlignment="1">
      <alignment horizontal="center"/>
    </xf>
    <xf numFmtId="0" fontId="17" fillId="5" borderId="5" xfId="0" applyFont="1" applyFill="1" applyBorder="1" applyAlignment="1">
      <alignment horizontal="center"/>
    </xf>
    <xf numFmtId="0" fontId="17" fillId="5" borderId="12" xfId="0" applyFont="1" applyFill="1" applyBorder="1" applyAlignment="1">
      <alignment horizontal="center"/>
    </xf>
    <xf numFmtId="0" fontId="17" fillId="5" borderId="11" xfId="0" applyFont="1" applyFill="1" applyBorder="1" applyAlignment="1">
      <alignment horizontal="center"/>
    </xf>
    <xf numFmtId="0" fontId="18" fillId="5" borderId="31" xfId="0" applyFont="1" applyFill="1" applyBorder="1" applyAlignment="1">
      <alignment horizontal="left" wrapText="1"/>
    </xf>
    <xf numFmtId="0" fontId="18" fillId="5" borderId="46" xfId="0" applyFont="1" applyFill="1" applyBorder="1" applyAlignment="1">
      <alignment horizontal="left" wrapText="1"/>
    </xf>
    <xf numFmtId="0" fontId="17" fillId="5" borderId="43" xfId="0" applyFont="1" applyFill="1" applyBorder="1" applyAlignment="1">
      <alignment horizontal="right"/>
    </xf>
    <xf numFmtId="0" fontId="17" fillId="5" borderId="9" xfId="0" applyFont="1" applyFill="1" applyBorder="1" applyAlignment="1">
      <alignment horizontal="right"/>
    </xf>
    <xf numFmtId="0" fontId="17" fillId="5" borderId="44" xfId="0" applyFont="1" applyFill="1" applyBorder="1" applyAlignment="1">
      <alignment horizontal="right"/>
    </xf>
    <xf numFmtId="0" fontId="17" fillId="5" borderId="12" xfId="0" applyFont="1" applyFill="1" applyBorder="1" applyAlignment="1">
      <alignment horizontal="right"/>
    </xf>
    <xf numFmtId="0" fontId="17" fillId="5" borderId="2" xfId="0" applyFont="1" applyFill="1" applyBorder="1" applyAlignment="1">
      <alignment horizontal="right"/>
    </xf>
    <xf numFmtId="0" fontId="17" fillId="5" borderId="30" xfId="0" applyFont="1" applyFill="1" applyBorder="1" applyAlignment="1">
      <alignment horizontal="center"/>
    </xf>
    <xf numFmtId="0" fontId="17" fillId="5" borderId="37" xfId="0" applyFont="1" applyFill="1" applyBorder="1" applyAlignment="1">
      <alignment horizontal="center"/>
    </xf>
    <xf numFmtId="0" fontId="17" fillId="5" borderId="38" xfId="0" applyFont="1" applyFill="1" applyBorder="1" applyAlignment="1">
      <alignment horizontal="center"/>
    </xf>
    <xf numFmtId="0" fontId="20" fillId="4" borderId="15" xfId="0" applyFont="1" applyFill="1" applyBorder="1" applyAlignment="1">
      <alignment horizontal="center"/>
    </xf>
    <xf numFmtId="0" fontId="20" fillId="4" borderId="20" xfId="0" applyFont="1" applyFill="1" applyBorder="1" applyAlignment="1">
      <alignment horizontal="center"/>
    </xf>
    <xf numFmtId="0" fontId="17" fillId="5" borderId="16" xfId="0" applyFont="1" applyFill="1" applyBorder="1" applyAlignment="1">
      <alignment horizontal="center" wrapText="1"/>
    </xf>
    <xf numFmtId="0" fontId="17" fillId="5" borderId="21" xfId="0" applyFont="1" applyFill="1" applyBorder="1" applyAlignment="1">
      <alignment horizontal="center" wrapText="1"/>
    </xf>
    <xf numFmtId="0" fontId="17" fillId="5" borderId="28" xfId="0" applyFont="1" applyFill="1" applyBorder="1" applyAlignment="1">
      <alignment horizontal="center"/>
    </xf>
    <xf numFmtId="0" fontId="17" fillId="5" borderId="25" xfId="0" applyFont="1" applyFill="1" applyBorder="1" applyAlignment="1">
      <alignment horizontal="center"/>
    </xf>
    <xf numFmtId="0" fontId="17" fillId="5" borderId="16" xfId="0" applyFont="1" applyFill="1" applyBorder="1" applyAlignment="1">
      <alignment horizontal="center"/>
    </xf>
    <xf numFmtId="0" fontId="17" fillId="5" borderId="21" xfId="0" applyFont="1" applyFill="1" applyBorder="1" applyAlignment="1">
      <alignment horizontal="center"/>
    </xf>
  </cellXfs>
  <cellStyles count="6">
    <cellStyle name="Comma" xfId="2" builtinId="3"/>
    <cellStyle name="Currency" xfId="3" builtinId="4"/>
    <cellStyle name="Normal" xfId="0" builtinId="0"/>
    <cellStyle name="Percent" xfId="1" builtinId="5"/>
    <cellStyle name="phx-HL-cell" xfId="4" xr:uid="{8389FED8-4618-42D8-90BB-5C4E0F93DD5F}"/>
    <cellStyle name="phx-HL-row" xfId="5" xr:uid="{ED297146-279D-4C93-A72D-6A55923A36AD}"/>
  </cellStyles>
  <dxfs count="15">
    <dxf>
      <fill>
        <patternFill>
          <bgColor theme="0" tint="-0.34998626667073579"/>
        </patternFill>
      </fill>
    </dxf>
    <dxf>
      <fill>
        <patternFill>
          <bgColor theme="0" tint="-0.34998626667073579"/>
        </patternFill>
      </fill>
    </dxf>
    <dxf>
      <font>
        <b/>
        <i val="0"/>
        <color rgb="FFFF0000"/>
      </font>
      <fill>
        <patternFill>
          <bgColor theme="0" tint="-0.499984740745262"/>
        </patternFill>
      </fill>
    </dxf>
    <dxf>
      <font>
        <b/>
        <i val="0"/>
        <color rgb="FFFFFF00"/>
      </font>
      <fill>
        <patternFill>
          <bgColor rgb="FFFF0000"/>
        </patternFill>
      </fill>
    </dxf>
    <dxf>
      <font>
        <b/>
        <i val="0"/>
        <color rgb="FFFF0000"/>
      </font>
      <fill>
        <patternFill>
          <bgColor theme="0" tint="-0.499984740745262"/>
        </patternFill>
      </fill>
    </dxf>
    <dxf>
      <font>
        <b/>
        <i val="0"/>
        <color rgb="FFFFFF00"/>
      </font>
      <fill>
        <patternFill>
          <bgColor rgb="FFFF0000"/>
        </patternFill>
      </fill>
    </dxf>
    <dxf>
      <font>
        <b/>
        <i val="0"/>
        <color rgb="FFFF0000"/>
      </font>
      <fill>
        <patternFill>
          <bgColor theme="0" tint="-0.499984740745262"/>
        </patternFill>
      </fill>
    </dxf>
    <dxf>
      <font>
        <b/>
        <i val="0"/>
        <color rgb="FFFFFF00"/>
      </font>
      <fill>
        <patternFill>
          <bgColor rgb="FFFF0000"/>
        </patternFill>
      </fill>
    </dxf>
    <dxf>
      <font>
        <b/>
        <i val="0"/>
        <color rgb="FFFFFF00"/>
      </font>
      <fill>
        <patternFill>
          <bgColor rgb="FFFF0000"/>
        </patternFill>
      </fill>
    </dxf>
    <dxf>
      <fill>
        <patternFill>
          <bgColor theme="0" tint="-0.499984740745262"/>
        </patternFill>
      </fill>
    </dxf>
    <dxf>
      <font>
        <b/>
        <i val="0"/>
        <color rgb="FFFFFF00"/>
      </font>
      <fill>
        <patternFill>
          <bgColor rgb="FFFF0000"/>
        </patternFill>
      </fill>
    </dxf>
    <dxf>
      <font>
        <b/>
        <i val="0"/>
        <color rgb="FFFF0000"/>
      </font>
      <fill>
        <patternFill>
          <bgColor theme="0" tint="-0.499984740745262"/>
        </patternFill>
      </fill>
    </dxf>
    <dxf>
      <fill>
        <patternFill>
          <bgColor theme="0" tint="-0.34998626667073579"/>
        </patternFill>
      </fill>
    </dxf>
    <dxf>
      <fill>
        <patternFill>
          <bgColor theme="0"/>
        </patternFill>
      </fill>
      <border>
        <left/>
        <right/>
        <bottom/>
        <vertical/>
        <horizontal/>
      </border>
    </dxf>
    <dxf>
      <fill>
        <patternFill>
          <bgColor theme="0"/>
        </patternFill>
      </fill>
      <border>
        <left/>
        <right/>
      </border>
    </dxf>
  </dxfs>
  <tableStyles count="0" defaultTableStyle="TableStyleMedium2" defaultPivotStyle="PivotStyleLight16"/>
  <colors>
    <mruColors>
      <color rgb="FFDCE6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 Id="rId14"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oneCellAnchor>
    <xdr:from>
      <xdr:col>1</xdr:col>
      <xdr:colOff>247651</xdr:colOff>
      <xdr:row>4</xdr:row>
      <xdr:rowOff>133343</xdr:rowOff>
    </xdr:from>
    <xdr:ext cx="4825999" cy="31537281"/>
    <xdr:sp macro="" textlink="">
      <xdr:nvSpPr>
        <xdr:cNvPr id="2468" name="TextBox 1">
          <a:extLst>
            <a:ext uri="{FF2B5EF4-FFF2-40B4-BE49-F238E27FC236}">
              <a16:creationId xmlns:a16="http://schemas.microsoft.com/office/drawing/2014/main" id="{D4D394BA-C6BA-40C6-A2CF-6FA4CC2E94B8}"/>
            </a:ext>
          </a:extLst>
        </xdr:cNvPr>
        <xdr:cNvSpPr txBox="1"/>
      </xdr:nvSpPr>
      <xdr:spPr>
        <a:xfrm>
          <a:off x="857251" y="952493"/>
          <a:ext cx="4825999" cy="315372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a:latin typeface="+mn-lt"/>
            </a:rPr>
            <a:t>User Guide</a:t>
          </a:r>
        </a:p>
        <a:p>
          <a:endParaRPr lang="en-US" sz="1100">
            <a:latin typeface="+mn-lt"/>
          </a:endParaRPr>
        </a:p>
        <a:p>
          <a:r>
            <a:rPr lang="en-US" sz="1100">
              <a:latin typeface="+mn-lt"/>
            </a:rPr>
            <a:t>This Excel template is</a:t>
          </a:r>
          <a:r>
            <a:rPr lang="en-US" sz="1100" baseline="0">
              <a:latin typeface="+mn-lt"/>
            </a:rPr>
            <a:t> protected except for the data entry cells, which are shaded in light green. Hints appear in popup boxes when the cursor is on certain data entry cells. The template performs some validation checks and displays messages in red font in a column to the right of the data entry forms.</a:t>
          </a:r>
        </a:p>
        <a:p>
          <a:endParaRPr lang="en-US" sz="1100" baseline="0">
            <a:latin typeface="+mn-lt"/>
          </a:endParaRPr>
        </a:p>
        <a:p>
          <a:endParaRPr lang="en-US" sz="1100" u="sng" baseline="0">
            <a:solidFill>
              <a:schemeClr val="tx1"/>
            </a:solidFill>
            <a:effectLst/>
            <a:latin typeface="+mn-lt"/>
            <a:ea typeface="+mn-ea"/>
            <a:cs typeface="+mn-cs"/>
          </a:endParaRPr>
        </a:p>
        <a:p>
          <a:r>
            <a:rPr lang="en-US" sz="1100" u="sng" baseline="0">
              <a:solidFill>
                <a:schemeClr val="tx1"/>
              </a:solidFill>
              <a:effectLst/>
              <a:latin typeface="+mn-lt"/>
              <a:ea typeface="+mn-ea"/>
              <a:cs typeface="+mn-cs"/>
            </a:rPr>
            <a:t>Part IV-1 - Economic Benefits Category 1</a:t>
          </a:r>
        </a:p>
        <a:p>
          <a:r>
            <a:rPr lang="en-US" sz="1100" baseline="0">
              <a:solidFill>
                <a:schemeClr val="tx1"/>
              </a:solidFill>
              <a:effectLst/>
              <a:latin typeface="+mn-lt"/>
              <a:ea typeface="+mn-ea"/>
              <a:cs typeface="+mn-cs"/>
            </a:rPr>
            <a:t>Enter Contract </a:t>
          </a:r>
          <a:r>
            <a:rPr lang="en-US" sz="1100" baseline="0">
              <a:solidFill>
                <a:sysClr val="windowText" lastClr="000000"/>
              </a:solidFill>
              <a:effectLst/>
              <a:latin typeface="+mn-lt"/>
              <a:ea typeface="+mn-ea"/>
              <a:cs typeface="+mn-cs"/>
            </a:rPr>
            <a:t>Tenor (whole year value) between a minimum of one year and a maximum of the Maximum Contract Tenor provided in the Notice of Qualification (see Section 3.4 of RESRFP25-1) in Cell H12. </a:t>
          </a:r>
        </a:p>
        <a:p>
          <a:endParaRPr lang="en-US" sz="1100" baseline="0">
            <a:solidFill>
              <a:sysClr val="windowText" lastClr="000000"/>
            </a:solidFill>
            <a:effectLst/>
            <a:latin typeface="+mn-lt"/>
            <a:ea typeface="+mn-ea"/>
            <a:cs typeface="+mn-cs"/>
          </a:endParaRPr>
        </a:p>
        <a:p>
          <a:r>
            <a:rPr lang="en-US" sz="1100" baseline="0">
              <a:solidFill>
                <a:sysClr val="windowText" lastClr="000000"/>
              </a:solidFill>
              <a:effectLst/>
              <a:latin typeface="+mn-lt"/>
              <a:ea typeface="+mn-ea"/>
              <a:cs typeface="+mn-cs"/>
            </a:rPr>
            <a:t>Enter the Base Bid Proposal Bid Capacity in Cell H13.</a:t>
          </a:r>
        </a:p>
        <a:p>
          <a:r>
            <a:rPr lang="en-US" sz="1100" baseline="0">
              <a:solidFill>
                <a:sysClr val="windowText" lastClr="000000"/>
              </a:solidFill>
              <a:effectLst/>
              <a:latin typeface="+mn-lt"/>
              <a:ea typeface="+mn-ea"/>
              <a:cs typeface="+mn-cs"/>
            </a:rPr>
            <a:t>Indicate whether an Alternate Bid Proposal with different Nameplate Capacity is offered in Cell H14.</a:t>
          </a:r>
        </a:p>
        <a:p>
          <a:r>
            <a:rPr lang="en-US" sz="1100" baseline="0">
              <a:solidFill>
                <a:sysClr val="windowText" lastClr="000000"/>
              </a:solidFill>
              <a:effectLst/>
              <a:latin typeface="+mn-lt"/>
              <a:ea typeface="+mn-ea"/>
              <a:cs typeface="+mn-cs"/>
            </a:rPr>
            <a:t>If an Alternate Bid Proposal with different Nameplate Capacity is offered, enter the Alternate Bid Proposal Bid Capacity in Cell H15.</a:t>
          </a:r>
        </a:p>
        <a:p>
          <a:r>
            <a:rPr lang="en-US" sz="1100" baseline="0">
              <a:solidFill>
                <a:sysClr val="windowText" lastClr="000000"/>
              </a:solidFill>
              <a:effectLst/>
              <a:latin typeface="+mn-lt"/>
              <a:ea typeface="+mn-ea"/>
              <a:cs typeface="+mn-cs"/>
            </a:rPr>
            <a:t>Indicate whether an Alternate Bid Proposal with co-located Energy Storage is offered in Cell H16.</a:t>
          </a:r>
        </a:p>
        <a:p>
          <a:r>
            <a:rPr lang="en-US" sz="1100" baseline="0">
              <a:solidFill>
                <a:sysClr val="windowText" lastClr="000000"/>
              </a:solidFill>
              <a:effectLst/>
              <a:latin typeface="+mn-lt"/>
              <a:ea typeface="+mn-ea"/>
              <a:cs typeface="+mn-cs"/>
            </a:rPr>
            <a:t>If both an Alternate Bid Proposal with different Nameplate Capacity and an Alternate Bid Proposal with co-located Energy Storage are offered, indicate whether an Alternate Bid Proposal with different Nameplate Capacity and co-located Energy Storage is also offered in Cell H17.</a:t>
          </a:r>
        </a:p>
        <a:p>
          <a:endParaRPr lang="en-US" sz="1100" baseline="0">
            <a:solidFill>
              <a:schemeClr val="tx1"/>
            </a:solidFill>
            <a:effectLst/>
            <a:latin typeface="+mn-lt"/>
            <a:ea typeface="+mn-ea"/>
            <a:cs typeface="+mn-cs"/>
          </a:endParaRPr>
        </a:p>
        <a:p>
          <a:r>
            <a:rPr lang="en-US" sz="1100" baseline="0">
              <a:solidFill>
                <a:schemeClr val="tx1"/>
              </a:solidFill>
              <a:effectLst/>
              <a:latin typeface="+mn-lt"/>
              <a:ea typeface="+mn-ea"/>
              <a:cs typeface="+mn-cs"/>
            </a:rPr>
            <a:t>For Long-Term Employment (jobs lasting more than 3 years), enter Job Title in Column D, Disadvantaged Community Applicability in Column E (as a percentage of the total for the line item), Number of FTEs in Column F and Total Compensation for each of the specified time periods in Columns G through J. </a:t>
          </a:r>
        </a:p>
        <a:p>
          <a:r>
            <a:rPr lang="en-US" sz="1100" baseline="0">
              <a:solidFill>
                <a:schemeClr val="tx1"/>
              </a:solidFill>
              <a:effectLst/>
              <a:latin typeface="+mn-lt"/>
              <a:ea typeface="+mn-ea"/>
              <a:cs typeface="+mn-cs"/>
            </a:rPr>
            <a:t>If an Alternate Bid Proposal with different Nameplate Capacity is offered, enter a multiplier to the values in the row that applies to the Alternate Bid Proposal in Column M. </a:t>
          </a:r>
        </a:p>
        <a:p>
          <a:r>
            <a:rPr lang="en-US" sz="1100" baseline="0">
              <a:solidFill>
                <a:schemeClr val="tx1"/>
              </a:solidFill>
              <a:effectLst/>
              <a:latin typeface="+mn-lt"/>
              <a:ea typeface="+mn-ea"/>
              <a:cs typeface="+mn-cs"/>
            </a:rPr>
            <a:t>If an Alternate Bid Proposal with co-located Energy Storage is offered, indicate whether the row applies to the co-located Energy Storage in Column N. Entries associated with the co-located Energy Storage should be entered independently of entries associated with the Bid Facility.</a:t>
          </a:r>
        </a:p>
        <a:p>
          <a:r>
            <a:rPr lang="en-US" sz="1100" i="1" baseline="0">
              <a:solidFill>
                <a:schemeClr val="tx1"/>
              </a:solidFill>
              <a:effectLst/>
              <a:latin typeface="+mn-lt"/>
              <a:ea typeface="+mn-ea"/>
              <a:cs typeface="+mn-cs"/>
            </a:rPr>
            <a:t>Examples of such jobs include, but are not limited to, jobs associated with operations and maintenance, plant management, long-term project development, or similar.</a:t>
          </a:r>
        </a:p>
        <a:p>
          <a:endParaRPr lang="en-US" sz="1100" baseline="0">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tx1"/>
              </a:solidFill>
              <a:effectLst/>
              <a:latin typeface="+mn-lt"/>
              <a:ea typeface="+mn-ea"/>
              <a:cs typeface="+mn-cs"/>
            </a:rPr>
            <a:t>For Long-Term Payments/Benefits (those lasting more than 3 years), enter  Description in Column Q, Disadvantaged Community Applicability in Column R and Total Payments for each of the specified time periods in Columns S through V.</a:t>
          </a:r>
        </a:p>
        <a:p>
          <a:r>
            <a:rPr lang="en-US" sz="1100" baseline="0">
              <a:solidFill>
                <a:schemeClr val="tx1"/>
              </a:solidFill>
              <a:effectLst/>
              <a:latin typeface="+mn-lt"/>
              <a:ea typeface="+mn-ea"/>
              <a:cs typeface="+mn-cs"/>
            </a:rPr>
            <a:t>If an Alternate Bid Proposal with different Nameplate Capacity is offered, enter a multiplier to the values in the row that applies to the Alternate Bid Proposal in Column Y. </a:t>
          </a:r>
          <a:endParaRPr lang="en-US">
            <a:effectLst/>
          </a:endParaRPr>
        </a:p>
        <a:p>
          <a:r>
            <a:rPr lang="en-US" sz="1100" baseline="0">
              <a:solidFill>
                <a:schemeClr val="tx1"/>
              </a:solidFill>
              <a:effectLst/>
              <a:latin typeface="+mn-lt"/>
              <a:ea typeface="+mn-ea"/>
              <a:cs typeface="+mn-cs"/>
            </a:rPr>
            <a:t>If an Alternate Bid Proposal with co-located Energy Storage is offered, indicate whether the row applies to the co-located Energy Storage in Column Z. Entries associated with the co-located Energy Storage should be entered independently of entries associated with the Bid Facility.</a:t>
          </a:r>
          <a:endParaRPr lang="en-US">
            <a:effectLst/>
          </a:endParaRPr>
        </a:p>
        <a:p>
          <a:r>
            <a:rPr lang="en-US" sz="1100" i="1" baseline="0">
              <a:solidFill>
                <a:schemeClr val="tx1"/>
              </a:solidFill>
              <a:effectLst/>
              <a:latin typeface="+mn-lt"/>
              <a:ea typeface="+mn-ea"/>
              <a:cs typeface="+mn-cs"/>
            </a:rPr>
            <a:t>Examples include, but are not limited to, establishment of a project office in New York State; new or increased local property tax payments to school districts, cities, towns, or other taxing jurisdictions; Payments in Lieu of Taxes (PILOT) agreements or other alternative taxing mechanisms and forms of compensation; host community payments, Community Benefit agreemente, mitigation/conservation payments, or other funds that will directly benefit the host community for more than three years, such as Proposer-funded projects that will not be linked to the Bid Facility (e.g. new building or infrastructure improvements to the host town(s), funds established in the host town to benefit local residents); and land purchase payments and payments for leases of land in New York.</a:t>
          </a:r>
        </a:p>
        <a:p>
          <a:pPr marL="0" marR="0" lvl="0" indent="0" defTabSz="914400" eaLnBrk="1" fontAlgn="auto" latinLnBrk="0" hangingPunct="1">
            <a:lnSpc>
              <a:spcPct val="100000"/>
            </a:lnSpc>
            <a:spcBef>
              <a:spcPts val="0"/>
            </a:spcBef>
            <a:spcAft>
              <a:spcPts val="0"/>
            </a:spcAft>
            <a:buClrTx/>
            <a:buSzTx/>
            <a:buFontTx/>
            <a:buNone/>
            <a:tabLst/>
            <a:defRPr/>
          </a:pPr>
          <a:endParaRPr lang="en-US" sz="1100" u="sng" baseline="0">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u="sng" baseline="0">
              <a:solidFill>
                <a:schemeClr val="tx1"/>
              </a:solidFill>
              <a:effectLst/>
              <a:latin typeface="+mn-lt"/>
              <a:ea typeface="+mn-ea"/>
              <a:cs typeface="+mn-cs"/>
            </a:rPr>
            <a:t>Part IV-2 - Economic Benefits Category 2</a:t>
          </a:r>
          <a:endParaRPr lang="en-US">
            <a:effectLst/>
          </a:endParaRPr>
        </a:p>
        <a:p>
          <a:r>
            <a:rPr lang="en-US" sz="1100" baseline="0">
              <a:solidFill>
                <a:schemeClr val="tx1"/>
              </a:solidFill>
              <a:effectLst/>
              <a:latin typeface="+mn-lt"/>
              <a:ea typeface="+mn-ea"/>
              <a:cs typeface="+mn-cs"/>
            </a:rPr>
            <a:t>For Short-Term Employment (jobs lasting less than 3 years), enter Job Title or Category in Column D, Disadvantaged Community Applicability in Column E (as a percentage of the total for the line item) and whether compensation is for Labor or Services in Column F. </a:t>
          </a:r>
        </a:p>
        <a:p>
          <a:r>
            <a:rPr lang="en-US" sz="1100" baseline="0">
              <a:solidFill>
                <a:schemeClr val="tx1"/>
              </a:solidFill>
              <a:effectLst/>
              <a:latin typeface="+mn-lt"/>
              <a:ea typeface="+mn-ea"/>
              <a:cs typeface="+mn-cs"/>
            </a:rPr>
            <a:t>If compensation is for Labor, enter the Number of Jobs for each specified time period in Columns H, K, N and Q, and the number of Weeks for each specified time period in Columns I, L, O and R. </a:t>
          </a:r>
        </a:p>
        <a:p>
          <a:r>
            <a:rPr lang="en-US" sz="1100" baseline="0">
              <a:solidFill>
                <a:schemeClr val="tx1"/>
              </a:solidFill>
              <a:effectLst/>
              <a:latin typeface="+mn-lt"/>
              <a:ea typeface="+mn-ea"/>
              <a:cs typeface="+mn-cs"/>
            </a:rPr>
            <a:t>For both Labor and Services, enter Total Compensation for each specified time period in Columns J, M, P and S. </a:t>
          </a:r>
        </a:p>
        <a:p>
          <a:r>
            <a:rPr lang="en-US" sz="1100" baseline="0">
              <a:solidFill>
                <a:schemeClr val="tx1"/>
              </a:solidFill>
              <a:effectLst/>
              <a:latin typeface="+mn-lt"/>
              <a:ea typeface="+mn-ea"/>
              <a:cs typeface="+mn-cs"/>
            </a:rPr>
            <a:t>If two Offer Capacities are offered for the Bid Facility, enter a multiplier to the values in the row that applies to Capacity Offer 2 in Column W.</a:t>
          </a:r>
          <a:endParaRPr lang="en-US">
            <a:effectLst/>
          </a:endParaRPr>
        </a:p>
        <a:p>
          <a:r>
            <a:rPr lang="en-US" sz="1100" i="1" baseline="0">
              <a:solidFill>
                <a:schemeClr val="tx1"/>
              </a:solidFill>
              <a:effectLst/>
              <a:latin typeface="+mn-lt"/>
              <a:ea typeface="+mn-ea"/>
              <a:cs typeface="+mn-cs"/>
            </a:rPr>
            <a:t>Examples of such jobs include, but are not limited to, </a:t>
          </a:r>
          <a:r>
            <a:rPr lang="en-US" sz="1100" i="1">
              <a:solidFill>
                <a:schemeClr val="tx1"/>
              </a:solidFill>
              <a:effectLst/>
              <a:latin typeface="+mn-lt"/>
              <a:ea typeface="+mn-ea"/>
              <a:cs typeface="+mn-cs"/>
            </a:rPr>
            <a:t>NYS construction, rail and port workers, contractors and laborers, engineering or environmental service providers, consultants, financial service advisors, legal service providers associated with the development and construction/modification of the Bid Facility</a:t>
          </a:r>
          <a:r>
            <a:rPr lang="en-US" sz="1100" i="1" baseline="0">
              <a:solidFill>
                <a:schemeClr val="tx1"/>
              </a:solidFill>
              <a:effectLst/>
              <a:latin typeface="+mn-lt"/>
              <a:ea typeface="+mn-ea"/>
              <a:cs typeface="+mn-cs"/>
            </a:rPr>
            <a:t>, ongoing operations and maintenance through the first 3 years of commercial operation, support for the establishment of a project office in New York State that are not already claimed as long-term economic benefits.</a:t>
          </a:r>
          <a:endParaRPr lang="en-US" sz="1100" i="0" baseline="0">
            <a:solidFill>
              <a:schemeClr val="tx1"/>
            </a:solidFill>
            <a:effectLst/>
            <a:latin typeface="+mn-lt"/>
            <a:ea typeface="+mn-ea"/>
            <a:cs typeface="+mn-cs"/>
          </a:endParaRPr>
        </a:p>
        <a:p>
          <a:endParaRPr lang="en-US" sz="1100" i="0" baseline="0">
            <a:solidFill>
              <a:schemeClr val="tx1"/>
            </a:solidFill>
            <a:effectLst/>
            <a:latin typeface="+mn-lt"/>
            <a:ea typeface="+mn-ea"/>
            <a:cs typeface="+mn-cs"/>
          </a:endParaRPr>
        </a:p>
        <a:p>
          <a:r>
            <a:rPr lang="en-US" sz="1100" i="0" baseline="0">
              <a:solidFill>
                <a:schemeClr val="tx1"/>
              </a:solidFill>
              <a:effectLst/>
              <a:latin typeface="+mn-lt"/>
              <a:ea typeface="+mn-ea"/>
              <a:cs typeface="+mn-cs"/>
            </a:rPr>
            <a:t>For Short-Term Payments/Benefits (those lasting less than 3 years), enter the Type of Expenditure in Column Y, Disadvantaged Community Applicability in Column Z (as a percentage of the total for the line item), and the Expenditures for each specified time period in Columns AA through AD.</a:t>
          </a:r>
        </a:p>
        <a:p>
          <a:r>
            <a:rPr lang="en-US" sz="1100" b="0" baseline="0">
              <a:solidFill>
                <a:schemeClr val="tx1"/>
              </a:solidFill>
              <a:effectLst/>
              <a:latin typeface="+mn-lt"/>
              <a:ea typeface="+mn-ea"/>
              <a:cs typeface="+mn-cs"/>
            </a:rPr>
            <a:t>Each claim may only be claimed once within sections </a:t>
          </a:r>
          <a:r>
            <a:rPr lang="en-US" sz="1100" b="0" i="1" baseline="0">
              <a:solidFill>
                <a:schemeClr val="tx1"/>
              </a:solidFill>
              <a:effectLst/>
              <a:latin typeface="+mn-lt"/>
              <a:ea typeface="+mn-ea"/>
              <a:cs typeface="+mn-cs"/>
            </a:rPr>
            <a:t>i </a:t>
          </a:r>
          <a:r>
            <a:rPr lang="en-US" sz="1100" b="0" i="0" u="none" baseline="0">
              <a:solidFill>
                <a:schemeClr val="tx1"/>
              </a:solidFill>
              <a:effectLst/>
              <a:latin typeface="+mn-lt"/>
              <a:ea typeface="+mn-ea"/>
              <a:cs typeface="+mn-cs"/>
            </a:rPr>
            <a:t>and</a:t>
          </a:r>
          <a:r>
            <a:rPr lang="en-US" sz="1100" b="0" i="1" baseline="0">
              <a:solidFill>
                <a:schemeClr val="tx1"/>
              </a:solidFill>
              <a:effectLst/>
              <a:latin typeface="+mn-lt"/>
              <a:ea typeface="+mn-ea"/>
              <a:cs typeface="+mn-cs"/>
            </a:rPr>
            <a:t> ii</a:t>
          </a:r>
          <a:r>
            <a:rPr lang="en-US" sz="1100" b="0" baseline="0">
              <a:solidFill>
                <a:schemeClr val="tx1"/>
              </a:solidFill>
              <a:effectLst/>
              <a:latin typeface="+mn-lt"/>
              <a:ea typeface="+mn-ea"/>
              <a:cs typeface="+mn-cs"/>
            </a:rPr>
            <a:t>. </a:t>
          </a:r>
        </a:p>
        <a:p>
          <a:r>
            <a:rPr lang="en-US" sz="1100" baseline="0">
              <a:solidFill>
                <a:schemeClr val="tx1"/>
              </a:solidFill>
              <a:effectLst/>
              <a:latin typeface="+mn-lt"/>
              <a:ea typeface="+mn-ea"/>
              <a:cs typeface="+mn-cs"/>
            </a:rPr>
            <a:t>If two Offer Capacities are offered for the Bid Facility, enter a multiplier to the values in the row that applies to Capacity Offer 2 in Column AG.</a:t>
          </a:r>
          <a:r>
            <a:rPr lang="en-US" sz="1100" b="0" baseline="0">
              <a:solidFill>
                <a:schemeClr val="tx1"/>
              </a:solidFill>
              <a:effectLst/>
              <a:latin typeface="+mn-lt"/>
              <a:ea typeface="+mn-ea"/>
              <a:cs typeface="+mn-cs"/>
            </a:rPr>
            <a:t> </a:t>
          </a:r>
        </a:p>
        <a:p>
          <a:r>
            <a:rPr lang="en-US" sz="1100" b="0" i="1" baseline="0">
              <a:solidFill>
                <a:schemeClr val="tx1"/>
              </a:solidFill>
              <a:effectLst/>
              <a:latin typeface="+mn-lt"/>
              <a:ea typeface="+mn-ea"/>
              <a:cs typeface="+mn-cs"/>
            </a:rPr>
            <a:t>i. Local Goods and Services: Examples include, but are not limited to, food, lodging, vehicles, and equipment.</a:t>
          </a:r>
        </a:p>
        <a:p>
          <a:r>
            <a:rPr lang="en-US" sz="1100" b="0" i="1" baseline="0">
              <a:solidFill>
                <a:schemeClr val="tx1"/>
              </a:solidFill>
              <a:effectLst/>
              <a:latin typeface="+mn-lt"/>
              <a:ea typeface="+mn-ea"/>
              <a:cs typeface="+mn-cs"/>
            </a:rPr>
            <a:t>ii. Materials sourced from within NYS: Examples include, but are not limited to, </a:t>
          </a:r>
        </a:p>
        <a:p>
          <a:r>
            <a:rPr lang="en-US" sz="1100" b="0" i="1" baseline="0">
              <a:solidFill>
                <a:schemeClr val="tx1"/>
              </a:solidFill>
              <a:effectLst/>
              <a:latin typeface="+mn-lt"/>
              <a:ea typeface="+mn-ea"/>
              <a:cs typeface="+mn-cs"/>
            </a:rPr>
            <a:t>gravel, steel, concrete and similar materials, purchases and use of equipment and products manufactured or assembled within New York, and/or the use of rental equipment or similar supplies sourced from within New York. Bid Facility components (e.g. wind turbines, solar panels) not  manufactured within New York are not eligible for eligible for consideration in this category or in any Economic Benefits category.</a:t>
          </a:r>
        </a:p>
        <a:p>
          <a:endParaRPr lang="en-US" sz="1100" i="0" baseline="0">
            <a:solidFill>
              <a:schemeClr val="tx1"/>
            </a:solidFill>
            <a:effectLst/>
            <a:latin typeface="+mn-lt"/>
            <a:ea typeface="+mn-ea"/>
            <a:cs typeface="+mn-cs"/>
          </a:endParaRPr>
        </a:p>
        <a:p>
          <a:r>
            <a:rPr lang="en-US" sz="1100" i="0" u="sng" baseline="0">
              <a:solidFill>
                <a:schemeClr val="tx1"/>
              </a:solidFill>
              <a:effectLst/>
              <a:latin typeface="+mn-lt"/>
              <a:ea typeface="+mn-ea"/>
              <a:cs typeface="+mn-cs"/>
            </a:rPr>
            <a:t>Part IV-Summary</a:t>
          </a:r>
        </a:p>
        <a:p>
          <a:r>
            <a:rPr lang="en-US" sz="1100" i="0" baseline="0">
              <a:solidFill>
                <a:schemeClr val="tx1"/>
              </a:solidFill>
              <a:effectLst/>
              <a:latin typeface="+mn-lt"/>
              <a:ea typeface="+mn-ea"/>
              <a:cs typeface="+mn-cs"/>
            </a:rPr>
            <a:t>No entries are required on this worksheet. A summary of the total claim values entered on Part V-1 and Part V-2 is presented.</a:t>
          </a:r>
        </a:p>
        <a:p>
          <a:endParaRPr lang="en-US" sz="1100" i="1" baseline="0">
            <a:solidFill>
              <a:schemeClr val="tx1"/>
            </a:solidFill>
            <a:effectLst/>
            <a:latin typeface="+mn-lt"/>
            <a:ea typeface="+mn-ea"/>
            <a:cs typeface="+mn-cs"/>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AE20C-9012-431E-854D-6145F1585EAF}">
  <sheetPr codeName="Sheet1"/>
  <dimension ref="A1:L176"/>
  <sheetViews>
    <sheetView tabSelected="1" zoomScaleNormal="100" workbookViewId="0">
      <selection activeCell="G12" sqref="G12"/>
    </sheetView>
  </sheetViews>
  <sheetFormatPr defaultColWidth="9.1796875" defaultRowHeight="14.5" x14ac:dyDescent="0.35"/>
  <cols>
    <col min="1" max="2" width="9.1796875" style="43"/>
    <col min="3" max="3" width="61.1796875" style="43" customWidth="1"/>
    <col min="4" max="16384" width="9.1796875" style="43"/>
  </cols>
  <sheetData>
    <row r="1" spans="1:12" ht="15" thickBot="1" x14ac:dyDescent="0.4">
      <c r="A1" s="276" t="s">
        <v>0</v>
      </c>
      <c r="B1" s="276"/>
      <c r="C1" s="256"/>
      <c r="D1" s="276"/>
      <c r="E1" s="276"/>
      <c r="F1" s="255"/>
      <c r="G1" s="255"/>
      <c r="H1" s="255"/>
      <c r="I1" s="255"/>
      <c r="J1" s="255"/>
      <c r="K1" s="255"/>
      <c r="L1" s="255"/>
    </row>
    <row r="2" spans="1:12" x14ac:dyDescent="0.35">
      <c r="A2" s="255"/>
      <c r="B2" s="245"/>
      <c r="C2" s="246"/>
      <c r="D2" s="247"/>
      <c r="E2" s="275"/>
      <c r="F2" s="275"/>
      <c r="G2" s="255"/>
      <c r="H2" s="255"/>
      <c r="I2" s="255"/>
      <c r="J2" s="255"/>
      <c r="K2" s="255"/>
      <c r="L2" s="255"/>
    </row>
    <row r="3" spans="1:12" ht="18.5" x14ac:dyDescent="0.45">
      <c r="A3" s="255"/>
      <c r="B3" s="248"/>
      <c r="C3" s="242" t="s">
        <v>1</v>
      </c>
      <c r="D3" s="249"/>
      <c r="E3" s="275"/>
      <c r="F3" s="275"/>
      <c r="G3" s="255"/>
      <c r="H3" s="255"/>
      <c r="I3" s="255"/>
      <c r="J3" s="255"/>
      <c r="K3" s="255"/>
      <c r="L3" s="255"/>
    </row>
    <row r="4" spans="1:12" ht="15.5" x14ac:dyDescent="0.35">
      <c r="A4" s="255"/>
      <c r="B4" s="248"/>
      <c r="C4" s="243" t="s">
        <v>2</v>
      </c>
      <c r="D4" s="249"/>
      <c r="E4" s="275"/>
      <c r="F4" s="275"/>
      <c r="G4" s="255"/>
      <c r="H4" s="255"/>
      <c r="I4" s="255"/>
      <c r="J4" s="255"/>
      <c r="K4" s="255"/>
      <c r="L4" s="255"/>
    </row>
    <row r="5" spans="1:12" x14ac:dyDescent="0.35">
      <c r="A5" s="255"/>
      <c r="B5" s="248"/>
      <c r="C5" s="45"/>
      <c r="D5" s="249"/>
      <c r="E5" s="275"/>
      <c r="F5" s="275"/>
      <c r="G5" s="255"/>
      <c r="H5" s="255"/>
      <c r="I5" s="255"/>
      <c r="J5" s="255"/>
      <c r="K5" s="255"/>
      <c r="L5" s="255"/>
    </row>
    <row r="6" spans="1:12" x14ac:dyDescent="0.35">
      <c r="A6" s="255"/>
      <c r="B6" s="248"/>
      <c r="C6" s="45"/>
      <c r="D6" s="249"/>
      <c r="E6" s="275"/>
      <c r="F6" s="275"/>
      <c r="G6" s="255"/>
      <c r="H6" s="255"/>
      <c r="I6" s="255"/>
      <c r="J6" s="255"/>
      <c r="K6" s="255"/>
      <c r="L6" s="255"/>
    </row>
    <row r="7" spans="1:12" x14ac:dyDescent="0.35">
      <c r="A7" s="255"/>
      <c r="B7" s="248"/>
      <c r="C7" s="45"/>
      <c r="D7" s="249"/>
      <c r="E7" s="255"/>
      <c r="F7" s="44"/>
      <c r="G7" s="255"/>
      <c r="H7" s="255"/>
      <c r="I7" s="255"/>
      <c r="J7" s="255"/>
      <c r="K7" s="255"/>
      <c r="L7" s="255"/>
    </row>
    <row r="8" spans="1:12" x14ac:dyDescent="0.35">
      <c r="A8" s="255"/>
      <c r="B8" s="248"/>
      <c r="C8" s="45"/>
      <c r="D8" s="249"/>
      <c r="E8" s="275"/>
      <c r="F8" s="275"/>
      <c r="G8" s="255"/>
      <c r="H8" s="255"/>
      <c r="I8" s="255"/>
      <c r="J8" s="255"/>
      <c r="K8" s="255"/>
      <c r="L8" s="255"/>
    </row>
    <row r="9" spans="1:12" x14ac:dyDescent="0.35">
      <c r="A9" s="255"/>
      <c r="B9" s="248"/>
      <c r="C9" s="45"/>
      <c r="D9" s="249"/>
      <c r="E9" s="255"/>
      <c r="F9" s="44"/>
      <c r="G9" s="255"/>
      <c r="H9" s="255"/>
      <c r="I9" s="255"/>
      <c r="J9" s="255"/>
      <c r="K9" s="255"/>
      <c r="L9" s="255"/>
    </row>
    <row r="10" spans="1:12" x14ac:dyDescent="0.35">
      <c r="A10" s="255"/>
      <c r="B10" s="248"/>
      <c r="C10" s="45"/>
      <c r="D10" s="249"/>
      <c r="E10" s="255"/>
      <c r="F10" s="44"/>
      <c r="G10" s="255"/>
      <c r="H10" s="255"/>
      <c r="I10" s="255"/>
      <c r="J10" s="255"/>
      <c r="K10" s="255"/>
      <c r="L10" s="255"/>
    </row>
    <row r="11" spans="1:12" x14ac:dyDescent="0.35">
      <c r="A11" s="255"/>
      <c r="B11" s="248"/>
      <c r="C11" s="45"/>
      <c r="D11" s="249"/>
      <c r="E11" s="275"/>
      <c r="F11" s="275"/>
      <c r="G11" s="255"/>
      <c r="H11" s="255"/>
      <c r="I11" s="255"/>
      <c r="J11" s="255"/>
      <c r="K11" s="255"/>
      <c r="L11" s="255"/>
    </row>
    <row r="12" spans="1:12" x14ac:dyDescent="0.35">
      <c r="A12" s="255"/>
      <c r="B12" s="248"/>
      <c r="C12" s="45"/>
      <c r="D12" s="249"/>
      <c r="E12" s="275"/>
      <c r="F12" s="275"/>
      <c r="G12" s="255"/>
      <c r="H12" s="255"/>
      <c r="I12" s="255"/>
      <c r="J12" s="255"/>
      <c r="K12" s="255"/>
      <c r="L12" s="255"/>
    </row>
    <row r="13" spans="1:12" x14ac:dyDescent="0.35">
      <c r="A13" s="255"/>
      <c r="B13" s="248"/>
      <c r="C13" s="45"/>
      <c r="D13" s="249"/>
      <c r="E13" s="275"/>
      <c r="F13" s="275"/>
      <c r="G13" s="255"/>
      <c r="H13" s="255"/>
      <c r="I13" s="255"/>
      <c r="J13" s="255"/>
      <c r="K13" s="255"/>
      <c r="L13" s="255"/>
    </row>
    <row r="14" spans="1:12" x14ac:dyDescent="0.35">
      <c r="A14" s="255"/>
      <c r="B14" s="248"/>
      <c r="C14" s="45"/>
      <c r="D14" s="249"/>
      <c r="E14" s="275"/>
      <c r="F14" s="275"/>
      <c r="G14" s="255"/>
      <c r="H14" s="255"/>
      <c r="I14" s="255"/>
      <c r="J14" s="255"/>
      <c r="K14" s="255"/>
      <c r="L14" s="255"/>
    </row>
    <row r="15" spans="1:12" x14ac:dyDescent="0.35">
      <c r="A15" s="255"/>
      <c r="B15" s="248"/>
      <c r="C15" s="45"/>
      <c r="D15" s="249"/>
      <c r="E15" s="275"/>
      <c r="F15" s="275"/>
      <c r="G15" s="255"/>
      <c r="H15" s="255"/>
      <c r="I15" s="255"/>
      <c r="J15" s="255"/>
      <c r="K15" s="255"/>
      <c r="L15" s="255"/>
    </row>
    <row r="16" spans="1:12" x14ac:dyDescent="0.35">
      <c r="A16" s="255"/>
      <c r="B16" s="248"/>
      <c r="C16" s="45"/>
      <c r="D16" s="249"/>
      <c r="E16" s="275"/>
      <c r="F16" s="275"/>
      <c r="G16" s="255"/>
      <c r="H16" s="255"/>
      <c r="I16" s="255"/>
      <c r="J16" s="255"/>
      <c r="K16" s="255"/>
      <c r="L16" s="255"/>
    </row>
    <row r="17" spans="1:12" x14ac:dyDescent="0.35">
      <c r="A17" s="255"/>
      <c r="B17" s="248"/>
      <c r="C17" s="45"/>
      <c r="D17" s="249"/>
      <c r="E17" s="275"/>
      <c r="F17" s="275"/>
      <c r="G17" s="255"/>
      <c r="H17" s="255"/>
      <c r="I17" s="255"/>
      <c r="J17" s="255"/>
      <c r="K17" s="255"/>
      <c r="L17" s="255"/>
    </row>
    <row r="18" spans="1:12" x14ac:dyDescent="0.35">
      <c r="A18" s="255"/>
      <c r="B18" s="248"/>
      <c r="C18" s="45"/>
      <c r="D18" s="249"/>
      <c r="E18" s="275"/>
      <c r="F18" s="275"/>
      <c r="G18" s="255"/>
      <c r="H18" s="255"/>
      <c r="I18" s="255"/>
      <c r="J18" s="255"/>
      <c r="K18" s="255"/>
      <c r="L18" s="255"/>
    </row>
    <row r="19" spans="1:12" x14ac:dyDescent="0.35">
      <c r="A19" s="255"/>
      <c r="B19" s="248"/>
      <c r="C19" s="45"/>
      <c r="D19" s="249"/>
      <c r="E19" s="275"/>
      <c r="F19" s="275"/>
      <c r="G19" s="255"/>
      <c r="H19" s="255"/>
      <c r="I19" s="255"/>
      <c r="J19" s="255"/>
      <c r="K19" s="255"/>
      <c r="L19" s="255"/>
    </row>
    <row r="20" spans="1:12" x14ac:dyDescent="0.35">
      <c r="A20" s="255"/>
      <c r="B20" s="248"/>
      <c r="C20" s="45"/>
      <c r="D20" s="249"/>
      <c r="E20" s="275"/>
      <c r="F20" s="275"/>
      <c r="G20" s="255"/>
      <c r="H20" s="255"/>
      <c r="I20" s="255"/>
      <c r="J20" s="255"/>
      <c r="K20" s="255"/>
      <c r="L20" s="255"/>
    </row>
    <row r="21" spans="1:12" x14ac:dyDescent="0.35">
      <c r="A21" s="255"/>
      <c r="B21" s="248"/>
      <c r="C21" s="45"/>
      <c r="D21" s="249"/>
      <c r="E21" s="255"/>
      <c r="F21" s="44"/>
      <c r="G21" s="255"/>
      <c r="H21" s="255"/>
      <c r="I21" s="255"/>
      <c r="J21" s="255"/>
      <c r="K21" s="255"/>
      <c r="L21" s="255"/>
    </row>
    <row r="22" spans="1:12" x14ac:dyDescent="0.35">
      <c r="A22" s="255"/>
      <c r="B22" s="248"/>
      <c r="C22" s="45"/>
      <c r="D22" s="249"/>
      <c r="E22" s="255"/>
      <c r="F22" s="44"/>
      <c r="G22" s="255"/>
      <c r="H22" s="255"/>
      <c r="I22" s="255"/>
      <c r="J22" s="255"/>
      <c r="K22" s="255"/>
      <c r="L22" s="255"/>
    </row>
    <row r="23" spans="1:12" x14ac:dyDescent="0.35">
      <c r="A23" s="255"/>
      <c r="B23" s="248"/>
      <c r="C23" s="45"/>
      <c r="D23" s="249"/>
      <c r="E23" s="255"/>
      <c r="F23" s="44"/>
      <c r="G23" s="255"/>
      <c r="H23" s="255"/>
      <c r="I23" s="255"/>
      <c r="J23" s="255"/>
      <c r="K23" s="255"/>
      <c r="L23" s="255"/>
    </row>
    <row r="24" spans="1:12" x14ac:dyDescent="0.35">
      <c r="A24" s="255"/>
      <c r="B24" s="248"/>
      <c r="C24" s="45"/>
      <c r="D24" s="249"/>
      <c r="E24" s="255"/>
      <c r="F24" s="44"/>
      <c r="G24" s="255"/>
      <c r="H24" s="255"/>
      <c r="I24" s="255"/>
      <c r="J24" s="255"/>
      <c r="K24" s="255"/>
      <c r="L24" s="255"/>
    </row>
    <row r="25" spans="1:12" x14ac:dyDescent="0.35">
      <c r="A25" s="255"/>
      <c r="B25" s="248"/>
      <c r="C25" s="45"/>
      <c r="D25" s="249"/>
      <c r="E25" s="255"/>
      <c r="F25" s="44"/>
      <c r="G25" s="255"/>
      <c r="H25" s="255"/>
      <c r="I25" s="255"/>
      <c r="J25" s="255"/>
      <c r="K25" s="255"/>
      <c r="L25" s="255"/>
    </row>
    <row r="26" spans="1:12" x14ac:dyDescent="0.35">
      <c r="A26" s="255"/>
      <c r="B26" s="248"/>
      <c r="C26" s="45"/>
      <c r="D26" s="249"/>
      <c r="E26" s="255"/>
      <c r="F26" s="44"/>
      <c r="G26" s="255"/>
      <c r="H26" s="255"/>
      <c r="I26" s="255"/>
      <c r="J26" s="255"/>
      <c r="K26" s="255"/>
      <c r="L26" s="255"/>
    </row>
    <row r="27" spans="1:12" x14ac:dyDescent="0.35">
      <c r="A27" s="255"/>
      <c r="B27" s="248"/>
      <c r="C27" s="45"/>
      <c r="D27" s="249"/>
      <c r="E27" s="255"/>
      <c r="F27" s="44"/>
      <c r="G27" s="255"/>
      <c r="H27" s="255"/>
      <c r="I27" s="255"/>
      <c r="J27" s="255"/>
      <c r="K27" s="255"/>
      <c r="L27" s="255"/>
    </row>
    <row r="28" spans="1:12" x14ac:dyDescent="0.35">
      <c r="A28" s="255"/>
      <c r="B28" s="248"/>
      <c r="C28" s="45"/>
      <c r="D28" s="249"/>
      <c r="E28" s="255"/>
      <c r="F28" s="44"/>
      <c r="G28" s="255"/>
      <c r="H28" s="255"/>
      <c r="I28" s="255"/>
      <c r="J28" s="255"/>
      <c r="K28" s="255"/>
      <c r="L28" s="255"/>
    </row>
    <row r="29" spans="1:12" x14ac:dyDescent="0.35">
      <c r="A29" s="255"/>
      <c r="B29" s="248"/>
      <c r="C29" s="45"/>
      <c r="D29" s="249"/>
      <c r="E29" s="255"/>
      <c r="F29" s="44"/>
      <c r="G29" s="255"/>
      <c r="H29" s="255"/>
      <c r="I29" s="255"/>
      <c r="J29" s="255"/>
      <c r="K29" s="255"/>
      <c r="L29" s="255"/>
    </row>
    <row r="30" spans="1:12" x14ac:dyDescent="0.35">
      <c r="A30" s="255"/>
      <c r="B30" s="248"/>
      <c r="C30" s="45"/>
      <c r="D30" s="249"/>
      <c r="E30" s="255"/>
      <c r="F30" s="44"/>
      <c r="G30" s="255"/>
      <c r="H30" s="255"/>
      <c r="I30" s="255"/>
      <c r="J30" s="255"/>
      <c r="K30" s="255"/>
      <c r="L30" s="255"/>
    </row>
    <row r="31" spans="1:12" x14ac:dyDescent="0.35">
      <c r="A31" s="255"/>
      <c r="B31" s="248"/>
      <c r="C31" s="45"/>
      <c r="D31" s="249"/>
      <c r="E31" s="275"/>
      <c r="F31" s="275"/>
      <c r="G31" s="255"/>
      <c r="H31" s="255"/>
      <c r="I31" s="255"/>
      <c r="J31" s="255"/>
      <c r="K31" s="255"/>
      <c r="L31" s="255"/>
    </row>
    <row r="32" spans="1:12" x14ac:dyDescent="0.35">
      <c r="A32" s="255"/>
      <c r="B32" s="248"/>
      <c r="C32" s="45"/>
      <c r="D32" s="249"/>
      <c r="E32" s="275"/>
      <c r="F32" s="275"/>
      <c r="G32" s="255"/>
      <c r="H32" s="255"/>
      <c r="I32" s="255"/>
      <c r="J32" s="255"/>
      <c r="K32" s="255"/>
      <c r="L32" s="255"/>
    </row>
    <row r="33" spans="1:12" x14ac:dyDescent="0.35">
      <c r="A33" s="255"/>
      <c r="B33" s="248"/>
      <c r="C33" s="45"/>
      <c r="D33" s="249"/>
      <c r="E33" s="275"/>
      <c r="F33" s="275"/>
      <c r="G33" s="255"/>
      <c r="H33" s="255"/>
      <c r="I33" s="255"/>
      <c r="J33" s="255"/>
      <c r="K33" s="255"/>
      <c r="L33" s="255"/>
    </row>
    <row r="34" spans="1:12" x14ac:dyDescent="0.35">
      <c r="A34" s="255"/>
      <c r="B34" s="248"/>
      <c r="C34" s="45"/>
      <c r="D34" s="249"/>
      <c r="E34" s="275"/>
      <c r="F34" s="275"/>
      <c r="G34" s="255"/>
      <c r="H34" s="255"/>
      <c r="I34" s="255"/>
      <c r="J34" s="255"/>
      <c r="K34" s="255"/>
      <c r="L34" s="255"/>
    </row>
    <row r="35" spans="1:12" x14ac:dyDescent="0.35">
      <c r="A35" s="255"/>
      <c r="B35" s="248"/>
      <c r="C35" s="45"/>
      <c r="D35" s="249"/>
      <c r="E35" s="275"/>
      <c r="F35" s="275"/>
      <c r="G35" s="255"/>
      <c r="H35" s="255"/>
      <c r="I35" s="255"/>
      <c r="J35" s="255"/>
      <c r="K35" s="255"/>
      <c r="L35" s="255"/>
    </row>
    <row r="36" spans="1:12" x14ac:dyDescent="0.35">
      <c r="A36" s="255"/>
      <c r="B36" s="248"/>
      <c r="C36" s="45"/>
      <c r="D36" s="249"/>
      <c r="E36" s="255"/>
      <c r="F36" s="255"/>
      <c r="G36" s="255"/>
      <c r="H36" s="255"/>
      <c r="I36" s="255"/>
      <c r="J36" s="255"/>
      <c r="K36" s="255"/>
      <c r="L36" s="255"/>
    </row>
    <row r="37" spans="1:12" x14ac:dyDescent="0.35">
      <c r="A37" s="255"/>
      <c r="B37" s="248"/>
      <c r="C37" s="45"/>
      <c r="D37" s="249"/>
      <c r="E37" s="255"/>
      <c r="F37" s="255"/>
      <c r="G37" s="255"/>
      <c r="H37" s="255"/>
      <c r="I37" s="255"/>
      <c r="J37" s="255"/>
      <c r="K37" s="255"/>
      <c r="L37" s="255"/>
    </row>
    <row r="38" spans="1:12" x14ac:dyDescent="0.35">
      <c r="A38" s="255"/>
      <c r="B38" s="248"/>
      <c r="C38" s="45"/>
      <c r="D38" s="249"/>
      <c r="E38" s="275"/>
      <c r="F38" s="275"/>
      <c r="G38" s="255"/>
      <c r="H38" s="255"/>
      <c r="I38" s="255"/>
      <c r="J38" s="255"/>
      <c r="K38" s="255"/>
      <c r="L38" s="255"/>
    </row>
    <row r="39" spans="1:12" x14ac:dyDescent="0.35">
      <c r="A39" s="255"/>
      <c r="B39" s="248"/>
      <c r="C39" s="45"/>
      <c r="D39" s="249"/>
      <c r="E39" s="275"/>
      <c r="F39" s="275"/>
      <c r="G39" s="255"/>
      <c r="H39" s="255"/>
      <c r="I39" s="255"/>
      <c r="J39" s="255"/>
      <c r="K39" s="255"/>
      <c r="L39" s="255"/>
    </row>
    <row r="40" spans="1:12" ht="30" customHeight="1" x14ac:dyDescent="0.35">
      <c r="A40" s="255"/>
      <c r="B40" s="248"/>
      <c r="C40" s="244"/>
      <c r="D40" s="249"/>
      <c r="E40" s="277"/>
      <c r="F40" s="277"/>
      <c r="G40" s="255"/>
      <c r="H40" s="255"/>
      <c r="I40" s="255"/>
      <c r="J40" s="255"/>
      <c r="K40" s="255"/>
      <c r="L40" s="255"/>
    </row>
    <row r="41" spans="1:12" x14ac:dyDescent="0.35">
      <c r="A41" s="255"/>
      <c r="B41" s="248"/>
      <c r="C41" s="244"/>
      <c r="D41" s="249"/>
      <c r="E41" s="275"/>
      <c r="F41" s="275"/>
      <c r="G41" s="255"/>
      <c r="H41" s="255"/>
      <c r="I41" s="255"/>
      <c r="J41" s="255"/>
      <c r="K41" s="255"/>
      <c r="L41" s="255"/>
    </row>
    <row r="42" spans="1:12" ht="30" customHeight="1" x14ac:dyDescent="0.35">
      <c r="A42" s="255"/>
      <c r="B42" s="248"/>
      <c r="C42" s="244"/>
      <c r="D42" s="249"/>
      <c r="E42" s="275"/>
      <c r="F42" s="275"/>
      <c r="G42" s="255"/>
      <c r="H42" s="255"/>
      <c r="I42" s="255"/>
      <c r="J42" s="255"/>
      <c r="K42" s="255"/>
      <c r="L42" s="255"/>
    </row>
    <row r="43" spans="1:12" x14ac:dyDescent="0.35">
      <c r="A43" s="255"/>
      <c r="B43" s="248"/>
      <c r="C43" s="244"/>
      <c r="D43" s="249"/>
      <c r="E43" s="275"/>
      <c r="F43" s="275"/>
      <c r="G43" s="255"/>
      <c r="H43" s="255"/>
      <c r="I43" s="255"/>
      <c r="J43" s="255"/>
      <c r="K43" s="255"/>
      <c r="L43" s="255"/>
    </row>
    <row r="44" spans="1:12" x14ac:dyDescent="0.35">
      <c r="A44" s="255"/>
      <c r="B44" s="248"/>
      <c r="C44" s="244"/>
      <c r="D44" s="249"/>
      <c r="E44" s="275"/>
      <c r="F44" s="275"/>
      <c r="G44" s="255"/>
      <c r="H44" s="255"/>
      <c r="I44" s="255"/>
      <c r="J44" s="255"/>
      <c r="K44" s="255"/>
      <c r="L44" s="255"/>
    </row>
    <row r="45" spans="1:12" x14ac:dyDescent="0.35">
      <c r="A45" s="255"/>
      <c r="B45" s="248"/>
      <c r="C45" s="45"/>
      <c r="D45" s="249"/>
      <c r="E45" s="275"/>
      <c r="F45" s="275"/>
      <c r="G45" s="255"/>
      <c r="H45" s="255"/>
      <c r="I45" s="255"/>
      <c r="J45" s="255"/>
      <c r="K45" s="255"/>
      <c r="L45" s="255"/>
    </row>
    <row r="46" spans="1:12" x14ac:dyDescent="0.35">
      <c r="A46" s="255"/>
      <c r="B46" s="248"/>
      <c r="C46" s="45"/>
      <c r="D46" s="249"/>
      <c r="E46" s="275"/>
      <c r="F46" s="275"/>
      <c r="G46" s="255"/>
      <c r="H46" s="255"/>
      <c r="I46" s="255"/>
      <c r="J46" s="255"/>
      <c r="K46" s="255"/>
      <c r="L46" s="255"/>
    </row>
    <row r="47" spans="1:12" x14ac:dyDescent="0.35">
      <c r="A47" s="255"/>
      <c r="B47" s="248"/>
      <c r="C47" s="45"/>
      <c r="D47" s="249"/>
      <c r="E47" s="275"/>
      <c r="F47" s="275"/>
      <c r="G47" s="255"/>
      <c r="H47" s="255"/>
      <c r="I47" s="255"/>
      <c r="J47" s="255"/>
      <c r="K47" s="255"/>
      <c r="L47" s="255"/>
    </row>
    <row r="48" spans="1:12" x14ac:dyDescent="0.35">
      <c r="A48" s="255"/>
      <c r="B48" s="248"/>
      <c r="C48" s="45"/>
      <c r="D48" s="249"/>
      <c r="E48" s="275"/>
      <c r="F48" s="275"/>
      <c r="G48" s="255"/>
      <c r="H48" s="255"/>
      <c r="I48" s="255"/>
      <c r="J48" s="255"/>
      <c r="K48" s="255"/>
      <c r="L48" s="255"/>
    </row>
    <row r="49" spans="1:12" x14ac:dyDescent="0.35">
      <c r="A49" s="255"/>
      <c r="B49" s="248"/>
      <c r="C49" s="45"/>
      <c r="D49" s="249"/>
      <c r="E49" s="275"/>
      <c r="F49" s="275"/>
      <c r="G49" s="255"/>
      <c r="H49" s="255"/>
      <c r="I49" s="255"/>
      <c r="J49" s="255"/>
      <c r="K49" s="255"/>
      <c r="L49" s="255"/>
    </row>
    <row r="50" spans="1:12" x14ac:dyDescent="0.35">
      <c r="A50" s="255"/>
      <c r="B50" s="248"/>
      <c r="C50" s="45"/>
      <c r="D50" s="249"/>
      <c r="E50" s="275"/>
      <c r="F50" s="275"/>
      <c r="G50" s="255"/>
      <c r="H50" s="255"/>
      <c r="I50" s="255"/>
      <c r="J50" s="255"/>
      <c r="K50" s="255"/>
      <c r="L50" s="255"/>
    </row>
    <row r="51" spans="1:12" x14ac:dyDescent="0.35">
      <c r="A51" s="255"/>
      <c r="B51" s="248"/>
      <c r="C51" s="45"/>
      <c r="D51" s="249"/>
      <c r="E51" s="275"/>
      <c r="F51" s="275"/>
      <c r="G51" s="255"/>
      <c r="H51" s="255"/>
      <c r="I51" s="255"/>
      <c r="J51" s="255"/>
      <c r="K51" s="255"/>
      <c r="L51" s="255"/>
    </row>
    <row r="52" spans="1:12" x14ac:dyDescent="0.35">
      <c r="A52" s="255"/>
      <c r="B52" s="248"/>
      <c r="C52" s="244"/>
      <c r="D52" s="249"/>
      <c r="E52" s="275"/>
      <c r="F52" s="275"/>
      <c r="G52" s="255"/>
      <c r="H52" s="255"/>
      <c r="I52" s="255"/>
      <c r="J52" s="255"/>
      <c r="K52" s="255"/>
      <c r="L52" s="255"/>
    </row>
    <row r="53" spans="1:12" x14ac:dyDescent="0.35">
      <c r="A53" s="255"/>
      <c r="B53" s="248"/>
      <c r="C53" s="244"/>
      <c r="D53" s="249"/>
      <c r="E53" s="275"/>
      <c r="F53" s="275"/>
      <c r="G53" s="255"/>
      <c r="H53" s="255"/>
      <c r="I53" s="255"/>
      <c r="J53" s="255"/>
      <c r="K53" s="255"/>
      <c r="L53" s="255"/>
    </row>
    <row r="54" spans="1:12" x14ac:dyDescent="0.35">
      <c r="A54" s="255"/>
      <c r="B54" s="248"/>
      <c r="C54" s="244"/>
      <c r="D54" s="249"/>
      <c r="E54" s="275"/>
      <c r="F54" s="275"/>
      <c r="G54" s="255"/>
      <c r="H54" s="255"/>
      <c r="I54" s="255"/>
      <c r="J54" s="255"/>
      <c r="K54" s="255"/>
      <c r="L54" s="255"/>
    </row>
    <row r="55" spans="1:12" x14ac:dyDescent="0.35">
      <c r="A55" s="255"/>
      <c r="B55" s="248"/>
      <c r="C55" s="244"/>
      <c r="D55" s="249"/>
      <c r="E55" s="275"/>
      <c r="F55" s="275"/>
      <c r="G55" s="255"/>
      <c r="H55" s="255"/>
      <c r="I55" s="255"/>
      <c r="J55" s="255"/>
      <c r="K55" s="255"/>
      <c r="L55" s="255"/>
    </row>
    <row r="56" spans="1:12" x14ac:dyDescent="0.35">
      <c r="A56" s="255"/>
      <c r="B56" s="248"/>
      <c r="C56" s="244"/>
      <c r="D56" s="249"/>
      <c r="E56" s="275"/>
      <c r="F56" s="275"/>
      <c r="G56" s="255"/>
      <c r="H56" s="255"/>
      <c r="I56" s="255"/>
      <c r="J56" s="255"/>
      <c r="K56" s="255"/>
      <c r="L56" s="255"/>
    </row>
    <row r="57" spans="1:12" x14ac:dyDescent="0.35">
      <c r="A57" s="255"/>
      <c r="B57" s="248"/>
      <c r="C57" s="45"/>
      <c r="D57" s="249"/>
      <c r="E57" s="275"/>
      <c r="F57" s="275"/>
      <c r="G57" s="255"/>
      <c r="H57" s="255"/>
      <c r="I57" s="255"/>
      <c r="J57" s="255"/>
      <c r="K57" s="255"/>
      <c r="L57" s="255"/>
    </row>
    <row r="58" spans="1:12" x14ac:dyDescent="0.35">
      <c r="A58" s="255"/>
      <c r="B58" s="248"/>
      <c r="C58" s="260"/>
      <c r="D58" s="249"/>
      <c r="E58" s="275"/>
      <c r="F58" s="275"/>
      <c r="G58" s="255"/>
      <c r="H58" s="255"/>
      <c r="I58" s="255"/>
      <c r="J58" s="255"/>
      <c r="K58" s="255"/>
      <c r="L58" s="255"/>
    </row>
    <row r="59" spans="1:12" x14ac:dyDescent="0.35">
      <c r="A59" s="255"/>
      <c r="B59" s="248"/>
      <c r="C59" s="260"/>
      <c r="D59" s="249"/>
      <c r="E59" s="275"/>
      <c r="F59" s="275"/>
      <c r="G59" s="255"/>
      <c r="H59" s="255"/>
      <c r="I59" s="255"/>
      <c r="J59" s="255"/>
      <c r="K59" s="255"/>
      <c r="L59" s="255"/>
    </row>
    <row r="60" spans="1:12" x14ac:dyDescent="0.35">
      <c r="A60" s="255"/>
      <c r="B60" s="248"/>
      <c r="C60" s="260"/>
      <c r="D60" s="249"/>
      <c r="E60" s="275"/>
      <c r="F60" s="275"/>
      <c r="G60" s="255"/>
      <c r="H60" s="255"/>
      <c r="I60" s="255"/>
      <c r="J60" s="255"/>
      <c r="K60" s="255"/>
      <c r="L60" s="255"/>
    </row>
    <row r="61" spans="1:12" x14ac:dyDescent="0.35">
      <c r="A61" s="255"/>
      <c r="B61" s="248"/>
      <c r="C61" s="260"/>
      <c r="D61" s="249"/>
      <c r="E61" s="275"/>
      <c r="F61" s="275"/>
      <c r="G61" s="255"/>
      <c r="H61" s="255"/>
      <c r="I61" s="255"/>
      <c r="J61" s="255"/>
      <c r="K61" s="255"/>
      <c r="L61" s="255"/>
    </row>
    <row r="62" spans="1:12" x14ac:dyDescent="0.35">
      <c r="A62" s="255"/>
      <c r="B62" s="248"/>
      <c r="C62" s="260"/>
      <c r="D62" s="249"/>
      <c r="E62" s="275"/>
      <c r="F62" s="275"/>
      <c r="G62" s="255"/>
      <c r="H62" s="255"/>
      <c r="I62" s="255"/>
      <c r="J62" s="255"/>
      <c r="K62" s="255"/>
      <c r="L62" s="255"/>
    </row>
    <row r="63" spans="1:12" x14ac:dyDescent="0.35">
      <c r="A63" s="255"/>
      <c r="B63" s="248"/>
      <c r="C63" s="45"/>
      <c r="D63" s="249"/>
      <c r="E63" s="275"/>
      <c r="F63" s="275"/>
      <c r="G63" s="255"/>
      <c r="H63" s="255"/>
      <c r="I63" s="255"/>
      <c r="J63" s="255"/>
      <c r="K63" s="255"/>
      <c r="L63" s="255"/>
    </row>
    <row r="64" spans="1:12" x14ac:dyDescent="0.35">
      <c r="A64" s="255"/>
      <c r="B64" s="248"/>
      <c r="C64" s="45"/>
      <c r="D64" s="249"/>
      <c r="E64" s="275"/>
      <c r="F64" s="275"/>
      <c r="G64" s="255"/>
      <c r="H64" s="255"/>
      <c r="I64" s="255"/>
      <c r="J64" s="255"/>
      <c r="K64" s="255"/>
      <c r="L64" s="255"/>
    </row>
    <row r="65" spans="1:12" x14ac:dyDescent="0.35">
      <c r="A65" s="255"/>
      <c r="B65" s="248"/>
      <c r="C65" s="45"/>
      <c r="D65" s="249"/>
      <c r="E65" s="275"/>
      <c r="F65" s="275"/>
      <c r="G65" s="255"/>
      <c r="H65" s="255"/>
      <c r="I65" s="255"/>
      <c r="J65" s="255"/>
      <c r="K65" s="255"/>
      <c r="L65" s="255"/>
    </row>
    <row r="66" spans="1:12" x14ac:dyDescent="0.35">
      <c r="A66" s="255"/>
      <c r="B66" s="248"/>
      <c r="C66" s="45"/>
      <c r="D66" s="249"/>
      <c r="E66" s="255"/>
      <c r="F66" s="255"/>
      <c r="G66" s="255"/>
      <c r="H66" s="255"/>
      <c r="I66" s="255"/>
      <c r="J66" s="255"/>
      <c r="K66" s="255"/>
      <c r="L66" s="255"/>
    </row>
    <row r="67" spans="1:12" x14ac:dyDescent="0.35">
      <c r="A67" s="255"/>
      <c r="B67" s="248"/>
      <c r="C67" s="45"/>
      <c r="D67" s="249"/>
      <c r="E67" s="255"/>
      <c r="F67" s="255"/>
      <c r="G67" s="255"/>
      <c r="H67" s="255"/>
      <c r="I67" s="255"/>
      <c r="J67" s="255"/>
      <c r="K67" s="255"/>
      <c r="L67" s="255"/>
    </row>
    <row r="68" spans="1:12" x14ac:dyDescent="0.35">
      <c r="A68" s="255"/>
      <c r="B68" s="248"/>
      <c r="C68" s="45"/>
      <c r="D68" s="249"/>
      <c r="E68" s="255"/>
      <c r="F68" s="255"/>
      <c r="G68" s="255"/>
      <c r="H68" s="255"/>
      <c r="I68" s="255"/>
      <c r="J68" s="255"/>
      <c r="K68" s="255"/>
      <c r="L68" s="255"/>
    </row>
    <row r="69" spans="1:12" x14ac:dyDescent="0.35">
      <c r="A69" s="255"/>
      <c r="B69" s="248"/>
      <c r="C69" s="45"/>
      <c r="D69" s="249"/>
      <c r="E69" s="255"/>
      <c r="F69" s="255"/>
      <c r="G69" s="255"/>
      <c r="H69" s="255"/>
      <c r="I69" s="255"/>
      <c r="J69" s="255"/>
      <c r="K69" s="255"/>
      <c r="L69" s="255"/>
    </row>
    <row r="70" spans="1:12" x14ac:dyDescent="0.35">
      <c r="A70" s="255"/>
      <c r="B70" s="248"/>
      <c r="C70" s="45"/>
      <c r="D70" s="249"/>
      <c r="E70" s="255"/>
      <c r="F70" s="255"/>
      <c r="G70" s="255"/>
      <c r="H70" s="255"/>
      <c r="I70" s="255"/>
      <c r="J70" s="255"/>
      <c r="K70" s="255"/>
      <c r="L70" s="255"/>
    </row>
    <row r="71" spans="1:12" x14ac:dyDescent="0.35">
      <c r="A71" s="255"/>
      <c r="B71" s="248"/>
      <c r="C71" s="45"/>
      <c r="D71" s="249"/>
      <c r="E71" s="255"/>
      <c r="F71" s="255"/>
      <c r="G71" s="255"/>
      <c r="H71" s="255"/>
      <c r="I71" s="255"/>
      <c r="J71" s="255"/>
      <c r="K71" s="255"/>
      <c r="L71" s="255"/>
    </row>
    <row r="72" spans="1:12" x14ac:dyDescent="0.35">
      <c r="A72" s="255"/>
      <c r="B72" s="248"/>
      <c r="C72" s="45"/>
      <c r="D72" s="249"/>
      <c r="E72" s="255"/>
      <c r="F72" s="255"/>
      <c r="G72" s="255"/>
      <c r="H72" s="255"/>
      <c r="I72" s="255"/>
      <c r="J72" s="255"/>
      <c r="K72" s="255"/>
      <c r="L72" s="255"/>
    </row>
    <row r="73" spans="1:12" x14ac:dyDescent="0.35">
      <c r="A73" s="255"/>
      <c r="B73" s="248"/>
      <c r="C73" s="45"/>
      <c r="D73" s="249"/>
      <c r="E73" s="255"/>
      <c r="F73" s="255"/>
      <c r="G73" s="255"/>
      <c r="H73" s="255"/>
      <c r="I73" s="255"/>
      <c r="J73" s="255"/>
      <c r="K73" s="255"/>
      <c r="L73" s="255"/>
    </row>
    <row r="74" spans="1:12" x14ac:dyDescent="0.35">
      <c r="A74" s="255"/>
      <c r="B74" s="248"/>
      <c r="C74" s="45"/>
      <c r="D74" s="249"/>
      <c r="E74" s="255"/>
      <c r="F74" s="255"/>
      <c r="G74" s="255"/>
      <c r="H74" s="255"/>
      <c r="I74" s="255"/>
      <c r="J74" s="255"/>
      <c r="K74" s="255"/>
      <c r="L74" s="255"/>
    </row>
    <row r="75" spans="1:12" x14ac:dyDescent="0.35">
      <c r="A75" s="255"/>
      <c r="B75" s="248"/>
      <c r="C75" s="45"/>
      <c r="D75" s="249"/>
      <c r="E75" s="255"/>
      <c r="F75" s="255"/>
      <c r="G75" s="255"/>
      <c r="H75" s="255"/>
      <c r="I75" s="255"/>
      <c r="J75" s="255"/>
      <c r="K75" s="255"/>
      <c r="L75" s="255"/>
    </row>
    <row r="76" spans="1:12" x14ac:dyDescent="0.35">
      <c r="A76" s="255"/>
      <c r="B76" s="248"/>
      <c r="C76" s="45"/>
      <c r="D76" s="249"/>
      <c r="E76" s="255"/>
      <c r="F76" s="255"/>
      <c r="G76" s="255"/>
      <c r="H76" s="255"/>
      <c r="I76" s="255"/>
      <c r="J76" s="255"/>
      <c r="K76" s="255"/>
      <c r="L76" s="255"/>
    </row>
    <row r="77" spans="1:12" x14ac:dyDescent="0.35">
      <c r="A77" s="255"/>
      <c r="B77" s="248"/>
      <c r="C77" s="45"/>
      <c r="D77" s="249"/>
      <c r="E77" s="255"/>
      <c r="F77" s="255"/>
      <c r="G77" s="255"/>
      <c r="H77" s="255"/>
      <c r="I77" s="255"/>
      <c r="J77" s="255"/>
      <c r="K77" s="255"/>
      <c r="L77" s="255"/>
    </row>
    <row r="78" spans="1:12" x14ac:dyDescent="0.35">
      <c r="A78" s="255"/>
      <c r="B78" s="248"/>
      <c r="C78" s="45"/>
      <c r="D78" s="249"/>
      <c r="E78" s="255"/>
      <c r="F78" s="255"/>
      <c r="G78" s="255"/>
      <c r="H78" s="255"/>
      <c r="I78" s="255"/>
      <c r="J78" s="255"/>
      <c r="K78" s="255"/>
      <c r="L78" s="255"/>
    </row>
    <row r="79" spans="1:12" x14ac:dyDescent="0.35">
      <c r="A79" s="255"/>
      <c r="B79" s="248"/>
      <c r="C79" s="45"/>
      <c r="D79" s="249"/>
      <c r="E79" s="255"/>
      <c r="F79" s="255"/>
      <c r="G79" s="255"/>
      <c r="H79" s="255"/>
      <c r="I79" s="255"/>
      <c r="J79" s="255"/>
      <c r="K79" s="255"/>
      <c r="L79" s="255"/>
    </row>
    <row r="80" spans="1:12" x14ac:dyDescent="0.35">
      <c r="A80" s="255"/>
      <c r="B80" s="248"/>
      <c r="C80" s="45"/>
      <c r="D80" s="249"/>
      <c r="E80" s="255"/>
      <c r="F80" s="255"/>
      <c r="G80" s="255"/>
      <c r="H80" s="255"/>
      <c r="I80" s="255"/>
      <c r="J80" s="255"/>
      <c r="K80" s="255"/>
      <c r="L80" s="255"/>
    </row>
    <row r="81" spans="1:12" x14ac:dyDescent="0.35">
      <c r="A81" s="255"/>
      <c r="B81" s="248"/>
      <c r="C81" s="45"/>
      <c r="D81" s="249"/>
      <c r="E81" s="255"/>
      <c r="F81" s="255"/>
      <c r="G81" s="255"/>
      <c r="H81" s="255"/>
      <c r="I81" s="255"/>
      <c r="J81" s="255"/>
      <c r="K81" s="255"/>
      <c r="L81" s="255"/>
    </row>
    <row r="82" spans="1:12" x14ac:dyDescent="0.35">
      <c r="A82" s="255"/>
      <c r="B82" s="248"/>
      <c r="C82" s="45"/>
      <c r="D82" s="249"/>
      <c r="E82" s="255"/>
      <c r="F82" s="255"/>
      <c r="G82" s="255"/>
      <c r="H82" s="255"/>
      <c r="I82" s="255"/>
      <c r="J82" s="255"/>
      <c r="K82" s="255"/>
      <c r="L82" s="255"/>
    </row>
    <row r="83" spans="1:12" x14ac:dyDescent="0.35">
      <c r="A83" s="255"/>
      <c r="B83" s="248"/>
      <c r="C83" s="45"/>
      <c r="D83" s="249"/>
      <c r="E83" s="255"/>
      <c r="F83" s="255"/>
      <c r="G83" s="255"/>
      <c r="H83" s="255"/>
      <c r="I83" s="255"/>
      <c r="J83" s="255"/>
      <c r="K83" s="255"/>
      <c r="L83" s="255"/>
    </row>
    <row r="84" spans="1:12" x14ac:dyDescent="0.35">
      <c r="A84" s="255"/>
      <c r="B84" s="248"/>
      <c r="C84" s="45"/>
      <c r="D84" s="249"/>
      <c r="E84" s="255"/>
      <c r="F84" s="255"/>
      <c r="G84" s="255"/>
      <c r="H84" s="255"/>
      <c r="I84" s="255"/>
      <c r="J84" s="255"/>
      <c r="K84" s="255"/>
      <c r="L84" s="255"/>
    </row>
    <row r="85" spans="1:12" x14ac:dyDescent="0.35">
      <c r="A85" s="255"/>
      <c r="B85" s="248"/>
      <c r="C85" s="45"/>
      <c r="D85" s="249"/>
      <c r="E85" s="255"/>
      <c r="F85" s="255"/>
      <c r="G85" s="255"/>
      <c r="H85" s="255"/>
      <c r="I85" s="255"/>
      <c r="J85" s="255"/>
      <c r="K85" s="255"/>
      <c r="L85" s="255"/>
    </row>
    <row r="86" spans="1:12" x14ac:dyDescent="0.35">
      <c r="A86" s="255"/>
      <c r="B86" s="248"/>
      <c r="C86" s="45"/>
      <c r="D86" s="249"/>
      <c r="E86" s="255"/>
      <c r="F86" s="255"/>
      <c r="G86" s="255"/>
      <c r="H86" s="255"/>
      <c r="I86" s="255"/>
      <c r="J86" s="255"/>
      <c r="K86" s="255"/>
      <c r="L86" s="255"/>
    </row>
    <row r="87" spans="1:12" x14ac:dyDescent="0.35">
      <c r="A87" s="255"/>
      <c r="B87" s="248"/>
      <c r="C87" s="45"/>
      <c r="D87" s="249"/>
      <c r="E87" s="255"/>
      <c r="F87" s="255"/>
      <c r="G87" s="255"/>
      <c r="H87" s="255"/>
      <c r="I87" s="255"/>
      <c r="J87" s="255"/>
      <c r="K87" s="255"/>
      <c r="L87" s="255"/>
    </row>
    <row r="88" spans="1:12" x14ac:dyDescent="0.35">
      <c r="A88" s="255"/>
      <c r="B88" s="248"/>
      <c r="C88" s="45"/>
      <c r="D88" s="249"/>
      <c r="E88" s="255"/>
      <c r="F88" s="255"/>
      <c r="G88" s="255"/>
      <c r="H88" s="255"/>
      <c r="I88" s="255"/>
      <c r="J88" s="255"/>
      <c r="K88" s="255"/>
      <c r="L88" s="255"/>
    </row>
    <row r="89" spans="1:12" x14ac:dyDescent="0.35">
      <c r="A89" s="255"/>
      <c r="B89" s="248"/>
      <c r="C89" s="45"/>
      <c r="D89" s="249"/>
      <c r="E89" s="255"/>
      <c r="F89" s="255"/>
      <c r="G89" s="255"/>
      <c r="H89" s="255"/>
      <c r="I89" s="255"/>
      <c r="J89" s="255"/>
      <c r="K89" s="255"/>
      <c r="L89" s="255"/>
    </row>
    <row r="90" spans="1:12" x14ac:dyDescent="0.35">
      <c r="A90" s="255"/>
      <c r="B90" s="248"/>
      <c r="C90" s="45"/>
      <c r="D90" s="249"/>
      <c r="E90" s="255"/>
      <c r="F90" s="255"/>
      <c r="G90" s="255"/>
      <c r="H90" s="255"/>
      <c r="I90" s="255"/>
      <c r="J90" s="255"/>
      <c r="K90" s="255"/>
      <c r="L90" s="255"/>
    </row>
    <row r="91" spans="1:12" x14ac:dyDescent="0.35">
      <c r="A91" s="255"/>
      <c r="B91" s="248"/>
      <c r="C91" s="45"/>
      <c r="D91" s="249"/>
      <c r="E91" s="255"/>
      <c r="F91" s="255"/>
      <c r="G91" s="255"/>
      <c r="H91" s="255"/>
      <c r="I91" s="255"/>
      <c r="J91" s="255"/>
      <c r="K91" s="255"/>
      <c r="L91" s="255"/>
    </row>
    <row r="92" spans="1:12" x14ac:dyDescent="0.35">
      <c r="A92" s="255"/>
      <c r="B92" s="248"/>
      <c r="C92" s="45"/>
      <c r="D92" s="249"/>
      <c r="E92" s="255"/>
      <c r="F92" s="255"/>
      <c r="G92" s="255"/>
      <c r="H92" s="255"/>
      <c r="I92" s="255"/>
      <c r="J92" s="255"/>
      <c r="K92" s="255"/>
      <c r="L92" s="255"/>
    </row>
    <row r="93" spans="1:12" x14ac:dyDescent="0.35">
      <c r="A93" s="255"/>
      <c r="B93" s="248"/>
      <c r="C93" s="45"/>
      <c r="D93" s="249"/>
      <c r="E93" s="255"/>
      <c r="F93" s="255"/>
      <c r="G93" s="255"/>
      <c r="H93" s="255"/>
      <c r="I93" s="255"/>
      <c r="J93" s="255"/>
      <c r="K93" s="255"/>
      <c r="L93" s="255"/>
    </row>
    <row r="94" spans="1:12" x14ac:dyDescent="0.35">
      <c r="A94" s="255"/>
      <c r="B94" s="248"/>
      <c r="C94" s="45"/>
      <c r="D94" s="249"/>
      <c r="E94" s="255"/>
      <c r="F94" s="255"/>
      <c r="G94" s="255"/>
      <c r="H94" s="255"/>
      <c r="I94" s="255"/>
      <c r="J94" s="255"/>
      <c r="K94" s="255"/>
      <c r="L94" s="255"/>
    </row>
    <row r="95" spans="1:12" x14ac:dyDescent="0.35">
      <c r="A95" s="255"/>
      <c r="B95" s="248"/>
      <c r="C95" s="45"/>
      <c r="D95" s="249"/>
      <c r="E95" s="255"/>
      <c r="F95" s="255"/>
      <c r="G95" s="255"/>
      <c r="H95" s="255"/>
      <c r="I95" s="255"/>
      <c r="J95" s="255"/>
      <c r="K95" s="255"/>
      <c r="L95" s="255"/>
    </row>
    <row r="96" spans="1:12" x14ac:dyDescent="0.35">
      <c r="A96" s="255"/>
      <c r="B96" s="248"/>
      <c r="C96" s="45"/>
      <c r="D96" s="249"/>
      <c r="E96" s="255"/>
      <c r="F96" s="255"/>
      <c r="G96" s="255"/>
      <c r="H96" s="255"/>
      <c r="I96" s="255"/>
      <c r="J96" s="255"/>
      <c r="K96" s="255"/>
      <c r="L96" s="255"/>
    </row>
    <row r="97" spans="1:12" x14ac:dyDescent="0.35">
      <c r="A97" s="255"/>
      <c r="B97" s="248"/>
      <c r="C97" s="45"/>
      <c r="D97" s="249"/>
      <c r="E97" s="255"/>
      <c r="F97" s="255"/>
      <c r="G97" s="255"/>
      <c r="H97" s="255"/>
      <c r="I97" s="255"/>
      <c r="J97" s="255"/>
      <c r="K97" s="255"/>
      <c r="L97" s="255"/>
    </row>
    <row r="98" spans="1:12" x14ac:dyDescent="0.35">
      <c r="A98" s="255"/>
      <c r="B98" s="248"/>
      <c r="C98" s="45"/>
      <c r="D98" s="249"/>
      <c r="E98" s="255"/>
      <c r="F98" s="255"/>
      <c r="G98" s="255"/>
      <c r="H98" s="255"/>
      <c r="I98" s="255"/>
      <c r="J98" s="255"/>
      <c r="K98" s="255"/>
      <c r="L98" s="255"/>
    </row>
    <row r="99" spans="1:12" x14ac:dyDescent="0.35">
      <c r="A99" s="255"/>
      <c r="B99" s="248"/>
      <c r="C99" s="45"/>
      <c r="D99" s="249"/>
      <c r="E99" s="255"/>
      <c r="F99" s="255"/>
      <c r="G99" s="255"/>
      <c r="H99" s="255"/>
      <c r="I99" s="255"/>
      <c r="J99" s="255"/>
      <c r="K99" s="255"/>
      <c r="L99" s="255"/>
    </row>
    <row r="100" spans="1:12" x14ac:dyDescent="0.35">
      <c r="A100" s="255"/>
      <c r="B100" s="248"/>
      <c r="C100" s="45"/>
      <c r="D100" s="249"/>
      <c r="E100" s="255"/>
      <c r="F100" s="255"/>
      <c r="G100" s="255"/>
      <c r="H100" s="255"/>
      <c r="I100" s="255"/>
      <c r="J100" s="255"/>
      <c r="K100" s="255"/>
      <c r="L100" s="255"/>
    </row>
    <row r="101" spans="1:12" x14ac:dyDescent="0.35">
      <c r="A101" s="255"/>
      <c r="B101" s="248"/>
      <c r="C101" s="45"/>
      <c r="D101" s="249"/>
      <c r="E101" s="255"/>
      <c r="F101" s="255"/>
      <c r="G101" s="255"/>
      <c r="H101" s="255"/>
      <c r="I101" s="255"/>
      <c r="J101" s="255"/>
      <c r="K101" s="255"/>
      <c r="L101" s="255"/>
    </row>
    <row r="102" spans="1:12" x14ac:dyDescent="0.35">
      <c r="A102" s="255"/>
      <c r="B102" s="248"/>
      <c r="C102" s="45"/>
      <c r="D102" s="249"/>
      <c r="E102" s="255"/>
      <c r="F102" s="255"/>
      <c r="G102" s="255"/>
      <c r="H102" s="255"/>
      <c r="I102" s="255"/>
      <c r="J102" s="255"/>
      <c r="K102" s="255"/>
      <c r="L102" s="255"/>
    </row>
    <row r="103" spans="1:12" x14ac:dyDescent="0.35">
      <c r="A103" s="255"/>
      <c r="B103" s="248"/>
      <c r="C103" s="45"/>
      <c r="D103" s="249"/>
      <c r="E103" s="255"/>
      <c r="F103" s="255"/>
      <c r="G103" s="255"/>
      <c r="H103" s="255"/>
      <c r="I103" s="255"/>
      <c r="J103" s="255"/>
      <c r="K103" s="255"/>
      <c r="L103" s="255"/>
    </row>
    <row r="104" spans="1:12" x14ac:dyDescent="0.35">
      <c r="A104" s="255"/>
      <c r="B104" s="248"/>
      <c r="C104" s="45"/>
      <c r="D104" s="249"/>
      <c r="E104" s="255"/>
      <c r="F104" s="255"/>
      <c r="G104" s="255"/>
      <c r="H104" s="255"/>
      <c r="I104" s="255"/>
      <c r="J104" s="255"/>
      <c r="K104" s="255"/>
      <c r="L104" s="255"/>
    </row>
    <row r="105" spans="1:12" x14ac:dyDescent="0.35">
      <c r="A105" s="255"/>
      <c r="B105" s="248"/>
      <c r="C105" s="45"/>
      <c r="D105" s="249"/>
      <c r="E105" s="255"/>
      <c r="F105" s="255"/>
      <c r="G105" s="255"/>
      <c r="H105" s="255"/>
      <c r="I105" s="255"/>
      <c r="J105" s="255"/>
      <c r="K105" s="255"/>
      <c r="L105" s="255"/>
    </row>
    <row r="106" spans="1:12" x14ac:dyDescent="0.35">
      <c r="A106" s="255"/>
      <c r="B106" s="248"/>
      <c r="C106" s="45"/>
      <c r="D106" s="249"/>
      <c r="E106" s="255"/>
      <c r="F106" s="255"/>
      <c r="G106" s="255"/>
      <c r="H106" s="255"/>
      <c r="I106" s="255"/>
      <c r="J106" s="255"/>
      <c r="K106" s="255"/>
      <c r="L106" s="255"/>
    </row>
    <row r="107" spans="1:12" x14ac:dyDescent="0.35">
      <c r="A107" s="255"/>
      <c r="B107" s="248"/>
      <c r="C107" s="45"/>
      <c r="D107" s="249"/>
      <c r="E107" s="255"/>
      <c r="F107" s="255"/>
      <c r="G107" s="255"/>
      <c r="H107" s="255"/>
      <c r="I107" s="255"/>
      <c r="J107" s="255"/>
      <c r="K107" s="255"/>
      <c r="L107" s="255"/>
    </row>
    <row r="108" spans="1:12" x14ac:dyDescent="0.35">
      <c r="A108" s="255"/>
      <c r="B108" s="248"/>
      <c r="C108" s="45"/>
      <c r="D108" s="249"/>
      <c r="E108" s="255"/>
      <c r="F108" s="255"/>
      <c r="G108" s="255"/>
      <c r="H108" s="255"/>
      <c r="I108" s="255"/>
      <c r="J108" s="255"/>
      <c r="K108" s="255"/>
      <c r="L108" s="255"/>
    </row>
    <row r="109" spans="1:12" x14ac:dyDescent="0.35">
      <c r="A109" s="255"/>
      <c r="B109" s="248"/>
      <c r="C109" s="45"/>
      <c r="D109" s="249"/>
      <c r="E109" s="255"/>
      <c r="F109" s="255"/>
      <c r="G109" s="255"/>
      <c r="H109" s="255"/>
      <c r="I109" s="255"/>
      <c r="J109" s="255"/>
      <c r="K109" s="255"/>
      <c r="L109" s="255"/>
    </row>
    <row r="110" spans="1:12" x14ac:dyDescent="0.35">
      <c r="A110" s="255"/>
      <c r="B110" s="248"/>
      <c r="C110" s="45"/>
      <c r="D110" s="249"/>
      <c r="E110" s="255"/>
      <c r="F110" s="255"/>
      <c r="G110" s="255"/>
      <c r="H110" s="255"/>
      <c r="I110" s="255"/>
      <c r="J110" s="255"/>
      <c r="K110" s="255"/>
      <c r="L110" s="255"/>
    </row>
    <row r="111" spans="1:12" x14ac:dyDescent="0.35">
      <c r="A111" s="255"/>
      <c r="B111" s="248"/>
      <c r="C111" s="45"/>
      <c r="D111" s="249"/>
      <c r="E111" s="255"/>
      <c r="F111" s="255"/>
      <c r="G111" s="255"/>
      <c r="H111" s="255"/>
      <c r="I111" s="255"/>
      <c r="J111" s="255"/>
      <c r="K111" s="255"/>
      <c r="L111" s="255"/>
    </row>
    <row r="112" spans="1:12" x14ac:dyDescent="0.35">
      <c r="A112" s="255"/>
      <c r="B112" s="248"/>
      <c r="C112" s="45"/>
      <c r="D112" s="249"/>
      <c r="E112" s="255"/>
      <c r="F112" s="255"/>
      <c r="G112" s="255"/>
      <c r="H112" s="255"/>
      <c r="I112" s="255"/>
      <c r="J112" s="255"/>
      <c r="K112" s="255"/>
      <c r="L112" s="255"/>
    </row>
    <row r="113" spans="1:12" x14ac:dyDescent="0.35">
      <c r="A113" s="255"/>
      <c r="B113" s="248"/>
      <c r="C113" s="45"/>
      <c r="D113" s="249"/>
      <c r="E113" s="255"/>
      <c r="F113" s="255"/>
      <c r="G113" s="255"/>
      <c r="H113" s="255"/>
      <c r="I113" s="255"/>
      <c r="J113" s="255"/>
      <c r="K113" s="255"/>
      <c r="L113" s="255"/>
    </row>
    <row r="114" spans="1:12" x14ac:dyDescent="0.35">
      <c r="A114" s="255"/>
      <c r="B114" s="248"/>
      <c r="C114" s="45"/>
      <c r="D114" s="249"/>
      <c r="E114" s="255"/>
      <c r="F114" s="255"/>
      <c r="G114" s="255"/>
      <c r="H114" s="255"/>
      <c r="I114" s="255"/>
      <c r="J114" s="255"/>
      <c r="K114" s="255"/>
      <c r="L114" s="255"/>
    </row>
    <row r="115" spans="1:12" x14ac:dyDescent="0.35">
      <c r="A115" s="255"/>
      <c r="B115" s="248"/>
      <c r="C115" s="45"/>
      <c r="D115" s="249"/>
      <c r="E115" s="255"/>
      <c r="F115" s="255"/>
      <c r="G115" s="255"/>
      <c r="H115" s="255"/>
      <c r="I115" s="255"/>
      <c r="J115" s="255"/>
      <c r="K115" s="255"/>
      <c r="L115" s="255"/>
    </row>
    <row r="116" spans="1:12" x14ac:dyDescent="0.35">
      <c r="A116" s="255"/>
      <c r="B116" s="248"/>
      <c r="C116" s="45"/>
      <c r="D116" s="249"/>
      <c r="E116" s="255"/>
      <c r="F116" s="255"/>
      <c r="G116" s="255"/>
      <c r="H116" s="255"/>
      <c r="I116" s="255"/>
      <c r="J116" s="255"/>
      <c r="K116" s="255"/>
      <c r="L116" s="255"/>
    </row>
    <row r="117" spans="1:12" x14ac:dyDescent="0.35">
      <c r="A117" s="255"/>
      <c r="B117" s="248"/>
      <c r="C117" s="45"/>
      <c r="D117" s="249"/>
      <c r="E117" s="255"/>
      <c r="F117" s="255"/>
      <c r="G117" s="255"/>
      <c r="H117" s="255"/>
      <c r="I117" s="255"/>
      <c r="J117" s="255"/>
      <c r="K117" s="255"/>
      <c r="L117" s="255"/>
    </row>
    <row r="118" spans="1:12" x14ac:dyDescent="0.35">
      <c r="A118" s="255"/>
      <c r="B118" s="248"/>
      <c r="C118" s="45"/>
      <c r="D118" s="249"/>
      <c r="E118" s="255"/>
      <c r="F118" s="255"/>
      <c r="G118" s="255"/>
      <c r="H118" s="255"/>
      <c r="I118" s="255"/>
      <c r="J118" s="255"/>
      <c r="K118" s="255"/>
      <c r="L118" s="255"/>
    </row>
    <row r="119" spans="1:12" x14ac:dyDescent="0.35">
      <c r="A119" s="255"/>
      <c r="B119" s="248"/>
      <c r="C119" s="45"/>
      <c r="D119" s="249"/>
      <c r="E119" s="255"/>
      <c r="F119" s="255"/>
      <c r="G119" s="255"/>
      <c r="H119" s="255"/>
      <c r="I119" s="255"/>
      <c r="J119" s="255"/>
      <c r="K119" s="255"/>
      <c r="L119" s="255"/>
    </row>
    <row r="120" spans="1:12" x14ac:dyDescent="0.35">
      <c r="A120" s="255"/>
      <c r="B120" s="248"/>
      <c r="C120" s="45"/>
      <c r="D120" s="249"/>
      <c r="E120" s="255"/>
      <c r="F120" s="255"/>
      <c r="G120" s="255"/>
      <c r="H120" s="255"/>
      <c r="I120" s="255"/>
      <c r="J120" s="255"/>
      <c r="K120" s="255"/>
      <c r="L120" s="255"/>
    </row>
    <row r="121" spans="1:12" x14ac:dyDescent="0.35">
      <c r="A121" s="255"/>
      <c r="B121" s="248"/>
      <c r="C121" s="45"/>
      <c r="D121" s="249"/>
      <c r="E121" s="255"/>
      <c r="F121" s="255"/>
      <c r="G121" s="255"/>
      <c r="H121" s="255"/>
      <c r="I121" s="255"/>
      <c r="J121" s="255"/>
      <c r="K121" s="255"/>
      <c r="L121" s="255"/>
    </row>
    <row r="122" spans="1:12" x14ac:dyDescent="0.35">
      <c r="A122" s="255"/>
      <c r="B122" s="248"/>
      <c r="C122" s="45"/>
      <c r="D122" s="249"/>
      <c r="E122" s="255"/>
      <c r="F122" s="255"/>
      <c r="G122" s="255"/>
      <c r="H122" s="255"/>
      <c r="I122" s="255"/>
      <c r="J122" s="255"/>
      <c r="K122" s="255"/>
      <c r="L122" s="255"/>
    </row>
    <row r="123" spans="1:12" x14ac:dyDescent="0.35">
      <c r="A123" s="255"/>
      <c r="B123" s="248"/>
      <c r="C123" s="45"/>
      <c r="D123" s="249"/>
      <c r="E123" s="255"/>
      <c r="F123" s="255"/>
      <c r="G123" s="255"/>
      <c r="H123" s="255"/>
      <c r="I123" s="255"/>
      <c r="J123" s="255"/>
      <c r="K123" s="255"/>
      <c r="L123" s="255"/>
    </row>
    <row r="124" spans="1:12" x14ac:dyDescent="0.35">
      <c r="A124" s="255"/>
      <c r="B124" s="248"/>
      <c r="C124" s="45"/>
      <c r="D124" s="249"/>
      <c r="E124" s="255"/>
      <c r="F124" s="255"/>
      <c r="G124" s="255"/>
      <c r="H124" s="255"/>
      <c r="I124" s="255"/>
      <c r="J124" s="255"/>
      <c r="K124" s="255"/>
      <c r="L124" s="255"/>
    </row>
    <row r="125" spans="1:12" x14ac:dyDescent="0.35">
      <c r="A125" s="255"/>
      <c r="B125" s="248"/>
      <c r="C125" s="45"/>
      <c r="D125" s="249"/>
      <c r="E125" s="255"/>
      <c r="F125" s="255"/>
      <c r="G125" s="255"/>
      <c r="H125" s="255"/>
      <c r="I125" s="255"/>
      <c r="J125" s="255"/>
      <c r="K125" s="255"/>
      <c r="L125" s="255"/>
    </row>
    <row r="126" spans="1:12" x14ac:dyDescent="0.35">
      <c r="A126" s="255"/>
      <c r="B126" s="248"/>
      <c r="C126" s="45"/>
      <c r="D126" s="249"/>
      <c r="E126" s="255"/>
      <c r="F126" s="255"/>
      <c r="G126" s="255"/>
      <c r="H126" s="255"/>
      <c r="I126" s="255"/>
      <c r="J126" s="255"/>
      <c r="K126" s="255"/>
      <c r="L126" s="255"/>
    </row>
    <row r="127" spans="1:12" x14ac:dyDescent="0.35">
      <c r="A127" s="255"/>
      <c r="B127" s="248"/>
      <c r="C127" s="45"/>
      <c r="D127" s="249"/>
      <c r="E127" s="255"/>
      <c r="F127" s="255"/>
      <c r="G127" s="255"/>
      <c r="H127" s="255"/>
      <c r="I127" s="255"/>
      <c r="J127" s="255"/>
      <c r="K127" s="255"/>
      <c r="L127" s="255"/>
    </row>
    <row r="128" spans="1:12" x14ac:dyDescent="0.35">
      <c r="A128" s="255"/>
      <c r="B128" s="248"/>
      <c r="C128" s="45"/>
      <c r="D128" s="249"/>
      <c r="E128" s="255"/>
      <c r="F128" s="255"/>
      <c r="G128" s="255"/>
      <c r="H128" s="255"/>
      <c r="I128" s="255"/>
      <c r="J128" s="255"/>
      <c r="K128" s="255"/>
      <c r="L128" s="255"/>
    </row>
    <row r="129" spans="1:12" x14ac:dyDescent="0.35">
      <c r="A129" s="255"/>
      <c r="B129" s="248"/>
      <c r="C129" s="45"/>
      <c r="D129" s="249"/>
      <c r="E129" s="255"/>
      <c r="F129" s="255"/>
      <c r="G129" s="255"/>
      <c r="H129" s="255"/>
      <c r="I129" s="255"/>
      <c r="J129" s="255"/>
      <c r="K129" s="255"/>
      <c r="L129" s="255"/>
    </row>
    <row r="130" spans="1:12" x14ac:dyDescent="0.35">
      <c r="A130" s="255"/>
      <c r="B130" s="248"/>
      <c r="C130" s="45"/>
      <c r="D130" s="249"/>
      <c r="E130" s="255"/>
      <c r="F130" s="255"/>
      <c r="G130" s="255"/>
      <c r="H130" s="255"/>
      <c r="I130" s="255"/>
      <c r="J130" s="255"/>
      <c r="K130" s="255"/>
      <c r="L130" s="255"/>
    </row>
    <row r="131" spans="1:12" x14ac:dyDescent="0.35">
      <c r="A131" s="255"/>
      <c r="B131" s="248"/>
      <c r="C131" s="45"/>
      <c r="D131" s="249"/>
      <c r="E131" s="255"/>
      <c r="F131" s="255"/>
      <c r="G131" s="255"/>
      <c r="H131" s="255"/>
      <c r="I131" s="255"/>
      <c r="J131" s="255"/>
      <c r="K131" s="255"/>
      <c r="L131" s="255"/>
    </row>
    <row r="132" spans="1:12" x14ac:dyDescent="0.35">
      <c r="A132" s="255"/>
      <c r="B132" s="248"/>
      <c r="C132" s="45"/>
      <c r="D132" s="249"/>
      <c r="E132" s="255"/>
      <c r="F132" s="255"/>
      <c r="G132" s="255"/>
      <c r="H132" s="255"/>
      <c r="I132" s="255"/>
      <c r="J132" s="255"/>
      <c r="K132" s="255"/>
      <c r="L132" s="255"/>
    </row>
    <row r="133" spans="1:12" x14ac:dyDescent="0.35">
      <c r="A133" s="255"/>
      <c r="B133" s="248"/>
      <c r="C133" s="45"/>
      <c r="D133" s="249"/>
      <c r="E133" s="255"/>
      <c r="F133" s="255"/>
      <c r="G133" s="255"/>
      <c r="H133" s="255"/>
      <c r="I133" s="255"/>
      <c r="J133" s="255"/>
      <c r="K133" s="255"/>
      <c r="L133" s="255"/>
    </row>
    <row r="134" spans="1:12" x14ac:dyDescent="0.35">
      <c r="A134" s="255"/>
      <c r="B134" s="248"/>
      <c r="C134" s="45"/>
      <c r="D134" s="249"/>
      <c r="E134" s="255"/>
      <c r="F134" s="255"/>
      <c r="G134" s="255"/>
      <c r="H134" s="255"/>
      <c r="I134" s="255"/>
      <c r="J134" s="255"/>
      <c r="K134" s="255"/>
      <c r="L134" s="255"/>
    </row>
    <row r="135" spans="1:12" x14ac:dyDescent="0.35">
      <c r="A135" s="255"/>
      <c r="B135" s="248"/>
      <c r="C135" s="45"/>
      <c r="D135" s="249"/>
      <c r="E135" s="255"/>
      <c r="F135" s="255"/>
      <c r="G135" s="255"/>
      <c r="H135" s="255"/>
      <c r="I135" s="255"/>
      <c r="J135" s="255"/>
      <c r="K135" s="255"/>
      <c r="L135" s="255"/>
    </row>
    <row r="136" spans="1:12" x14ac:dyDescent="0.35">
      <c r="A136" s="255"/>
      <c r="B136" s="248"/>
      <c r="C136" s="45"/>
      <c r="D136" s="249"/>
      <c r="E136" s="255"/>
      <c r="F136" s="255"/>
      <c r="G136" s="255"/>
      <c r="H136" s="255"/>
      <c r="I136" s="255"/>
      <c r="J136" s="255"/>
      <c r="K136" s="255"/>
      <c r="L136" s="255"/>
    </row>
    <row r="137" spans="1:12" x14ac:dyDescent="0.35">
      <c r="A137" s="255"/>
      <c r="B137" s="248"/>
      <c r="C137" s="45"/>
      <c r="D137" s="249"/>
      <c r="E137" s="255"/>
      <c r="F137" s="255"/>
      <c r="G137" s="255"/>
      <c r="H137" s="255"/>
      <c r="I137" s="255"/>
      <c r="J137" s="255"/>
      <c r="K137" s="255"/>
      <c r="L137" s="255"/>
    </row>
    <row r="138" spans="1:12" x14ac:dyDescent="0.35">
      <c r="A138" s="255"/>
      <c r="B138" s="248"/>
      <c r="C138" s="45"/>
      <c r="D138" s="249"/>
      <c r="E138" s="255"/>
      <c r="F138" s="255"/>
      <c r="G138" s="255"/>
      <c r="H138" s="255"/>
      <c r="I138" s="255"/>
      <c r="J138" s="255"/>
      <c r="K138" s="255"/>
      <c r="L138" s="255"/>
    </row>
    <row r="139" spans="1:12" x14ac:dyDescent="0.35">
      <c r="A139" s="255"/>
      <c r="B139" s="248"/>
      <c r="C139" s="45"/>
      <c r="D139" s="249"/>
      <c r="E139" s="255"/>
      <c r="F139" s="255"/>
      <c r="G139" s="255"/>
      <c r="H139" s="255"/>
      <c r="I139" s="255"/>
      <c r="J139" s="255"/>
      <c r="K139" s="255"/>
      <c r="L139" s="255"/>
    </row>
    <row r="140" spans="1:12" x14ac:dyDescent="0.35">
      <c r="A140" s="255"/>
      <c r="B140" s="248"/>
      <c r="C140" s="45"/>
      <c r="D140" s="249"/>
      <c r="E140" s="255"/>
      <c r="F140" s="255"/>
      <c r="G140" s="255"/>
      <c r="H140" s="255"/>
      <c r="I140" s="255"/>
      <c r="J140" s="255"/>
      <c r="K140" s="255"/>
      <c r="L140" s="255"/>
    </row>
    <row r="141" spans="1:12" x14ac:dyDescent="0.35">
      <c r="A141" s="255"/>
      <c r="B141" s="248"/>
      <c r="C141" s="45"/>
      <c r="D141" s="249"/>
      <c r="E141" s="255"/>
      <c r="F141" s="255"/>
      <c r="G141" s="255"/>
      <c r="H141" s="255"/>
      <c r="I141" s="255"/>
      <c r="J141" s="255"/>
      <c r="K141" s="255"/>
      <c r="L141" s="255"/>
    </row>
    <row r="142" spans="1:12" x14ac:dyDescent="0.35">
      <c r="A142" s="255"/>
      <c r="B142" s="248"/>
      <c r="C142" s="45"/>
      <c r="D142" s="249"/>
      <c r="E142" s="255"/>
      <c r="F142" s="255"/>
      <c r="G142" s="255"/>
      <c r="H142" s="255"/>
      <c r="I142" s="255"/>
      <c r="J142" s="255"/>
      <c r="K142" s="255"/>
      <c r="L142" s="255"/>
    </row>
    <row r="143" spans="1:12" x14ac:dyDescent="0.35">
      <c r="A143" s="255"/>
      <c r="B143" s="248"/>
      <c r="C143" s="45"/>
      <c r="D143" s="249"/>
      <c r="E143" s="255"/>
      <c r="F143" s="255"/>
      <c r="G143" s="255"/>
      <c r="H143" s="255"/>
      <c r="I143" s="255"/>
      <c r="J143" s="255"/>
      <c r="K143" s="255"/>
      <c r="L143" s="255"/>
    </row>
    <row r="144" spans="1:12" x14ac:dyDescent="0.35">
      <c r="A144" s="255"/>
      <c r="B144" s="248"/>
      <c r="C144" s="45"/>
      <c r="D144" s="249"/>
      <c r="E144" s="255"/>
      <c r="F144" s="255"/>
      <c r="G144" s="255"/>
      <c r="H144" s="255"/>
      <c r="I144" s="255"/>
      <c r="J144" s="255"/>
      <c r="K144" s="255"/>
      <c r="L144" s="255"/>
    </row>
    <row r="145" spans="1:12" x14ac:dyDescent="0.35">
      <c r="A145" s="255"/>
      <c r="B145" s="248"/>
      <c r="C145" s="45"/>
      <c r="D145" s="249"/>
      <c r="E145" s="255"/>
      <c r="F145" s="255"/>
      <c r="G145" s="255"/>
      <c r="H145" s="255"/>
      <c r="I145" s="255"/>
      <c r="J145" s="255"/>
      <c r="K145" s="255"/>
      <c r="L145" s="255"/>
    </row>
    <row r="146" spans="1:12" x14ac:dyDescent="0.35">
      <c r="A146" s="255"/>
      <c r="B146" s="248"/>
      <c r="C146" s="45"/>
      <c r="D146" s="249"/>
      <c r="E146" s="255"/>
      <c r="F146" s="255"/>
      <c r="G146" s="255"/>
      <c r="H146" s="255"/>
      <c r="I146" s="255"/>
      <c r="J146" s="255"/>
      <c r="K146" s="255"/>
      <c r="L146" s="255"/>
    </row>
    <row r="147" spans="1:12" x14ac:dyDescent="0.35">
      <c r="A147" s="255"/>
      <c r="B147" s="248"/>
      <c r="C147" s="45"/>
      <c r="D147" s="249"/>
      <c r="E147" s="255"/>
      <c r="F147" s="255"/>
      <c r="G147" s="255"/>
      <c r="H147" s="255"/>
      <c r="I147" s="255"/>
      <c r="J147" s="255"/>
      <c r="K147" s="255"/>
      <c r="L147" s="255"/>
    </row>
    <row r="148" spans="1:12" x14ac:dyDescent="0.35">
      <c r="A148" s="255"/>
      <c r="B148" s="248"/>
      <c r="C148" s="45"/>
      <c r="D148" s="249"/>
      <c r="E148" s="255"/>
      <c r="F148" s="255"/>
      <c r="G148" s="255"/>
      <c r="H148" s="255"/>
      <c r="I148" s="255"/>
      <c r="J148" s="255"/>
      <c r="K148" s="255"/>
      <c r="L148" s="255"/>
    </row>
    <row r="149" spans="1:12" x14ac:dyDescent="0.35">
      <c r="A149" s="255"/>
      <c r="B149" s="248"/>
      <c r="C149" s="45"/>
      <c r="D149" s="249"/>
      <c r="E149" s="255"/>
      <c r="F149" s="255"/>
      <c r="G149" s="255"/>
      <c r="H149" s="255"/>
      <c r="I149" s="255"/>
      <c r="J149" s="255"/>
      <c r="K149" s="255"/>
      <c r="L149" s="255"/>
    </row>
    <row r="150" spans="1:12" x14ac:dyDescent="0.35">
      <c r="A150" s="255"/>
      <c r="B150" s="248"/>
      <c r="C150" s="45"/>
      <c r="D150" s="249"/>
      <c r="E150" s="255"/>
      <c r="F150" s="255"/>
      <c r="G150" s="255"/>
      <c r="H150" s="255"/>
      <c r="I150" s="255"/>
      <c r="J150" s="255"/>
      <c r="K150" s="255"/>
      <c r="L150" s="255"/>
    </row>
    <row r="151" spans="1:12" x14ac:dyDescent="0.35">
      <c r="A151" s="255"/>
      <c r="B151" s="248"/>
      <c r="C151" s="45"/>
      <c r="D151" s="249"/>
      <c r="E151" s="255"/>
      <c r="F151" s="255"/>
      <c r="G151" s="255"/>
      <c r="H151" s="255"/>
      <c r="I151" s="255"/>
      <c r="J151" s="255"/>
      <c r="K151" s="255"/>
      <c r="L151" s="255"/>
    </row>
    <row r="152" spans="1:12" x14ac:dyDescent="0.35">
      <c r="A152" s="255"/>
      <c r="B152" s="248"/>
      <c r="C152" s="45"/>
      <c r="D152" s="249"/>
      <c r="E152" s="255"/>
      <c r="F152" s="255"/>
      <c r="G152" s="255"/>
      <c r="H152" s="255"/>
      <c r="I152" s="255"/>
      <c r="J152" s="255"/>
      <c r="K152" s="255"/>
      <c r="L152" s="255"/>
    </row>
    <row r="153" spans="1:12" x14ac:dyDescent="0.35">
      <c r="A153" s="255"/>
      <c r="B153" s="248"/>
      <c r="C153" s="45"/>
      <c r="D153" s="249"/>
      <c r="E153" s="255"/>
      <c r="F153" s="255"/>
      <c r="G153" s="255"/>
      <c r="H153" s="255"/>
      <c r="I153" s="255"/>
      <c r="J153" s="255"/>
      <c r="K153" s="255"/>
      <c r="L153" s="255"/>
    </row>
    <row r="154" spans="1:12" x14ac:dyDescent="0.35">
      <c r="A154" s="255"/>
      <c r="B154" s="248"/>
      <c r="C154" s="45"/>
      <c r="D154" s="249"/>
      <c r="E154" s="255"/>
      <c r="F154" s="255"/>
      <c r="G154" s="255"/>
      <c r="H154" s="255"/>
      <c r="I154" s="255"/>
      <c r="J154" s="255"/>
      <c r="K154" s="255"/>
      <c r="L154" s="255"/>
    </row>
    <row r="155" spans="1:12" x14ac:dyDescent="0.35">
      <c r="A155" s="255"/>
      <c r="B155" s="248"/>
      <c r="C155" s="45"/>
      <c r="D155" s="249"/>
      <c r="E155" s="255"/>
      <c r="F155" s="255"/>
      <c r="G155" s="255"/>
      <c r="H155" s="255"/>
      <c r="I155" s="255"/>
      <c r="J155" s="255"/>
      <c r="K155" s="255"/>
      <c r="L155" s="255"/>
    </row>
    <row r="156" spans="1:12" x14ac:dyDescent="0.35">
      <c r="A156" s="255"/>
      <c r="B156" s="248"/>
      <c r="C156" s="45"/>
      <c r="D156" s="249"/>
      <c r="E156" s="255"/>
      <c r="F156" s="255"/>
      <c r="G156" s="255"/>
      <c r="H156" s="255"/>
      <c r="I156" s="255"/>
      <c r="J156" s="255"/>
      <c r="K156" s="255"/>
      <c r="L156" s="255"/>
    </row>
    <row r="157" spans="1:12" x14ac:dyDescent="0.35">
      <c r="A157" s="255"/>
      <c r="B157" s="248"/>
      <c r="C157" s="45"/>
      <c r="D157" s="249"/>
      <c r="E157" s="255"/>
      <c r="F157" s="255"/>
      <c r="G157" s="255"/>
      <c r="H157" s="255"/>
      <c r="I157" s="255"/>
      <c r="J157" s="255"/>
      <c r="K157" s="255"/>
      <c r="L157" s="255"/>
    </row>
    <row r="158" spans="1:12" x14ac:dyDescent="0.35">
      <c r="A158" s="255"/>
      <c r="B158" s="248"/>
      <c r="C158" s="45"/>
      <c r="D158" s="249"/>
      <c r="E158" s="255"/>
      <c r="F158" s="255"/>
      <c r="G158" s="255"/>
      <c r="H158" s="255"/>
      <c r="I158" s="255"/>
      <c r="J158" s="255"/>
      <c r="K158" s="255"/>
      <c r="L158" s="255"/>
    </row>
    <row r="159" spans="1:12" x14ac:dyDescent="0.35">
      <c r="A159" s="255"/>
      <c r="B159" s="248"/>
      <c r="C159" s="45"/>
      <c r="D159" s="249"/>
      <c r="E159" s="255"/>
      <c r="F159" s="255"/>
      <c r="G159" s="255"/>
      <c r="H159" s="255"/>
      <c r="I159" s="255"/>
      <c r="J159" s="255"/>
      <c r="K159" s="255"/>
      <c r="L159" s="255"/>
    </row>
    <row r="160" spans="1:12" x14ac:dyDescent="0.35">
      <c r="A160" s="255"/>
      <c r="B160" s="248"/>
      <c r="C160" s="45"/>
      <c r="D160" s="249"/>
      <c r="E160" s="255"/>
      <c r="F160" s="255"/>
      <c r="G160" s="255"/>
      <c r="H160" s="255"/>
      <c r="I160" s="255"/>
      <c r="J160" s="255"/>
      <c r="K160" s="255"/>
      <c r="L160" s="255"/>
    </row>
    <row r="161" spans="1:12" x14ac:dyDescent="0.35">
      <c r="A161" s="255"/>
      <c r="B161" s="248"/>
      <c r="C161" s="45"/>
      <c r="D161" s="249"/>
      <c r="E161" s="255"/>
      <c r="F161" s="255"/>
      <c r="G161" s="255"/>
      <c r="H161" s="255"/>
      <c r="I161" s="255"/>
      <c r="J161" s="255"/>
      <c r="K161" s="255"/>
      <c r="L161" s="255"/>
    </row>
    <row r="162" spans="1:12" x14ac:dyDescent="0.35">
      <c r="A162" s="255"/>
      <c r="B162" s="248"/>
      <c r="C162" s="45"/>
      <c r="D162" s="249"/>
      <c r="E162" s="255"/>
      <c r="F162" s="255"/>
      <c r="G162" s="255"/>
      <c r="H162" s="255"/>
      <c r="I162" s="255"/>
      <c r="J162" s="255"/>
      <c r="K162" s="255"/>
      <c r="L162" s="255"/>
    </row>
    <row r="163" spans="1:12" x14ac:dyDescent="0.35">
      <c r="A163" s="255"/>
      <c r="B163" s="248"/>
      <c r="C163" s="45"/>
      <c r="D163" s="249"/>
      <c r="E163" s="255"/>
      <c r="F163" s="255"/>
      <c r="G163" s="255"/>
      <c r="H163" s="255"/>
      <c r="I163" s="255"/>
      <c r="J163" s="255"/>
      <c r="K163" s="255"/>
      <c r="L163" s="255"/>
    </row>
    <row r="164" spans="1:12" x14ac:dyDescent="0.35">
      <c r="A164" s="255"/>
      <c r="B164" s="248"/>
      <c r="C164" s="45"/>
      <c r="D164" s="249"/>
      <c r="E164" s="255"/>
      <c r="F164" s="255"/>
      <c r="G164" s="255"/>
      <c r="H164" s="255"/>
      <c r="I164" s="255"/>
      <c r="J164" s="255"/>
      <c r="K164" s="255"/>
      <c r="L164" s="255"/>
    </row>
    <row r="165" spans="1:12" x14ac:dyDescent="0.35">
      <c r="A165" s="255"/>
      <c r="B165" s="248"/>
      <c r="C165" s="45"/>
      <c r="D165" s="249"/>
      <c r="E165" s="255"/>
      <c r="F165" s="255"/>
      <c r="G165" s="255"/>
      <c r="H165" s="255"/>
      <c r="I165" s="255"/>
      <c r="J165" s="255"/>
      <c r="K165" s="255"/>
      <c r="L165" s="255"/>
    </row>
    <row r="166" spans="1:12" x14ac:dyDescent="0.35">
      <c r="A166" s="255"/>
      <c r="B166" s="248"/>
      <c r="C166" s="45"/>
      <c r="D166" s="249"/>
      <c r="E166" s="255"/>
      <c r="F166" s="255"/>
      <c r="G166" s="255"/>
      <c r="H166" s="255"/>
      <c r="I166" s="255"/>
      <c r="J166" s="255"/>
      <c r="K166" s="255"/>
      <c r="L166" s="255"/>
    </row>
    <row r="167" spans="1:12" x14ac:dyDescent="0.35">
      <c r="A167" s="255"/>
      <c r="B167" s="248"/>
      <c r="C167" s="45"/>
      <c r="D167" s="249"/>
      <c r="E167" s="255"/>
      <c r="F167" s="255"/>
      <c r="G167" s="255"/>
      <c r="H167" s="255"/>
      <c r="I167" s="255"/>
      <c r="J167" s="255"/>
      <c r="K167" s="255"/>
      <c r="L167" s="255"/>
    </row>
    <row r="168" spans="1:12" x14ac:dyDescent="0.35">
      <c r="B168" s="248"/>
      <c r="C168" s="260"/>
      <c r="D168" s="249"/>
    </row>
    <row r="169" spans="1:12" x14ac:dyDescent="0.35">
      <c r="B169" s="250"/>
      <c r="C169" s="260"/>
      <c r="D169" s="251"/>
    </row>
    <row r="170" spans="1:12" x14ac:dyDescent="0.35">
      <c r="B170" s="250"/>
      <c r="C170" s="260"/>
      <c r="D170" s="251"/>
    </row>
    <row r="171" spans="1:12" x14ac:dyDescent="0.35">
      <c r="B171" s="250"/>
      <c r="C171" s="260"/>
      <c r="D171" s="251"/>
    </row>
    <row r="172" spans="1:12" x14ac:dyDescent="0.35">
      <c r="B172" s="250"/>
      <c r="C172" s="260"/>
      <c r="D172" s="251"/>
    </row>
    <row r="173" spans="1:12" x14ac:dyDescent="0.35">
      <c r="B173" s="250"/>
      <c r="C173" s="260"/>
      <c r="D173" s="251"/>
    </row>
    <row r="174" spans="1:12" x14ac:dyDescent="0.35">
      <c r="B174" s="250"/>
      <c r="C174" s="260"/>
      <c r="D174" s="251"/>
    </row>
    <row r="175" spans="1:12" x14ac:dyDescent="0.35">
      <c r="B175" s="250"/>
      <c r="C175" s="260"/>
      <c r="D175" s="251"/>
    </row>
    <row r="176" spans="1:12" ht="15" thickBot="1" x14ac:dyDescent="0.4">
      <c r="B176" s="252"/>
      <c r="C176" s="253"/>
      <c r="D176" s="254"/>
    </row>
  </sheetData>
  <sheetProtection algorithmName="SHA-512" hashValue="Of9M2exfL82xn0NaC/FORCVaKAtV6Z0AkaiSlwS/DD73TueoBUu6DHEWJcc/oDRvoTIMu/qmWuhH9iap04QXwQ==" saltValue="vh/uMTVo4QAif3wIdIjjYw==" spinCount="100000" sheet="1" selectLockedCells="1" selectUnlockedCells="1"/>
  <mergeCells count="51">
    <mergeCell ref="E54:F54"/>
    <mergeCell ref="E55:F55"/>
    <mergeCell ref="E64:F64"/>
    <mergeCell ref="E65:F65"/>
    <mergeCell ref="E61:F61"/>
    <mergeCell ref="E62:F62"/>
    <mergeCell ref="E63:F63"/>
    <mergeCell ref="E58:F58"/>
    <mergeCell ref="E59:F59"/>
    <mergeCell ref="E60:F60"/>
    <mergeCell ref="E56:F56"/>
    <mergeCell ref="E57:F57"/>
    <mergeCell ref="E52:F52"/>
    <mergeCell ref="E53:F53"/>
    <mergeCell ref="E49:F49"/>
    <mergeCell ref="E50:F50"/>
    <mergeCell ref="E51:F51"/>
    <mergeCell ref="E46:F46"/>
    <mergeCell ref="E47:F47"/>
    <mergeCell ref="E48:F48"/>
    <mergeCell ref="E43:F43"/>
    <mergeCell ref="E44:F44"/>
    <mergeCell ref="E45:F45"/>
    <mergeCell ref="E40:F40"/>
    <mergeCell ref="E41:F41"/>
    <mergeCell ref="E42:F42"/>
    <mergeCell ref="E39:F39"/>
    <mergeCell ref="E38:F38"/>
    <mergeCell ref="E33:F33"/>
    <mergeCell ref="E34:F34"/>
    <mergeCell ref="E35:F35"/>
    <mergeCell ref="E31:F31"/>
    <mergeCell ref="E32:F32"/>
    <mergeCell ref="E19:F19"/>
    <mergeCell ref="E20:F20"/>
    <mergeCell ref="E16:F16"/>
    <mergeCell ref="E17:F17"/>
    <mergeCell ref="E18:F18"/>
    <mergeCell ref="E13:F13"/>
    <mergeCell ref="E14:F14"/>
    <mergeCell ref="E15:F15"/>
    <mergeCell ref="E11:F11"/>
    <mergeCell ref="E12:F12"/>
    <mergeCell ref="E5:F5"/>
    <mergeCell ref="E6:F6"/>
    <mergeCell ref="E8:F8"/>
    <mergeCell ref="A1:B1"/>
    <mergeCell ref="D1:E1"/>
    <mergeCell ref="E2:F2"/>
    <mergeCell ref="E3:F3"/>
    <mergeCell ref="E4:F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26F85-4F39-4153-841B-F87BD2D9288B}">
  <sheetPr codeName="Sheet6"/>
  <dimension ref="A1:AP66"/>
  <sheetViews>
    <sheetView zoomScale="85" zoomScaleNormal="85" workbookViewId="0">
      <selection activeCell="E8" sqref="E8:H11"/>
    </sheetView>
  </sheetViews>
  <sheetFormatPr defaultRowHeight="14.5" x14ac:dyDescent="0.35"/>
  <cols>
    <col min="4" max="4" width="27" customWidth="1"/>
    <col min="5" max="5" width="15" customWidth="1"/>
    <col min="6" max="6" width="16.7265625" bestFit="1" customWidth="1"/>
    <col min="7" max="7" width="14.81640625" customWidth="1"/>
    <col min="8" max="8" width="13" customWidth="1"/>
    <col min="9" max="9" width="15" customWidth="1"/>
    <col min="10" max="10" width="12.81640625" customWidth="1"/>
    <col min="11" max="11" width="15.81640625" customWidth="1"/>
    <col min="12" max="14" width="14.26953125" customWidth="1"/>
    <col min="17" max="17" width="45.54296875" bestFit="1" customWidth="1"/>
    <col min="18" max="18" width="15.453125" bestFit="1" customWidth="1"/>
    <col min="19" max="19" width="12.453125" customWidth="1"/>
    <col min="20" max="21" width="11.453125" customWidth="1"/>
    <col min="22" max="22" width="12.1796875" customWidth="1"/>
    <col min="23" max="23" width="14.54296875" customWidth="1"/>
    <col min="24" max="26" width="14.26953125" customWidth="1"/>
    <col min="29" max="29" width="41" customWidth="1"/>
    <col min="30" max="30" width="16.81640625" customWidth="1"/>
  </cols>
  <sheetData>
    <row r="1" spans="1:42" x14ac:dyDescent="0.35">
      <c r="A1" s="301"/>
      <c r="B1" s="301"/>
      <c r="C1" s="257"/>
      <c r="D1" s="257"/>
      <c r="E1" s="257"/>
      <c r="F1" s="257"/>
      <c r="G1" s="257"/>
      <c r="H1" s="16"/>
      <c r="I1" s="257"/>
      <c r="J1" s="257"/>
      <c r="K1" s="257"/>
      <c r="L1" s="257"/>
      <c r="M1" s="257"/>
      <c r="N1" s="257"/>
      <c r="O1" s="257"/>
      <c r="P1" s="257"/>
      <c r="Q1" s="257"/>
      <c r="R1" s="257"/>
      <c r="S1" s="257"/>
      <c r="T1" s="257"/>
      <c r="U1" s="257"/>
      <c r="V1" s="257"/>
      <c r="W1" s="257"/>
      <c r="X1" s="257"/>
      <c r="Y1" s="257"/>
      <c r="Z1" s="257"/>
      <c r="AA1" s="257"/>
      <c r="AB1" s="257"/>
      <c r="AC1" s="41"/>
      <c r="AD1" s="41"/>
      <c r="AE1" s="41"/>
      <c r="AF1" s="41"/>
      <c r="AG1" s="41"/>
      <c r="AH1" s="41"/>
      <c r="AI1" s="41"/>
      <c r="AJ1" s="41"/>
      <c r="AK1" s="1"/>
      <c r="AL1" s="1"/>
      <c r="AM1" s="1"/>
      <c r="AN1" s="1"/>
      <c r="AO1" s="1"/>
      <c r="AP1" s="1"/>
    </row>
    <row r="2" spans="1:42" ht="15.5" x14ac:dyDescent="0.35">
      <c r="A2" s="41"/>
      <c r="B2" s="4"/>
      <c r="C2" s="5"/>
      <c r="D2" s="302"/>
      <c r="E2" s="302"/>
      <c r="F2" s="302"/>
      <c r="G2" s="5"/>
      <c r="H2" s="17"/>
      <c r="I2" s="5"/>
      <c r="J2" s="5"/>
      <c r="K2" s="5"/>
      <c r="L2" s="5"/>
      <c r="M2" s="5"/>
      <c r="N2" s="5"/>
      <c r="O2" s="5"/>
      <c r="P2" s="5"/>
      <c r="Q2" s="5"/>
      <c r="R2" s="5"/>
      <c r="S2" s="5"/>
      <c r="T2" s="5"/>
      <c r="U2" s="5"/>
      <c r="V2" s="5"/>
      <c r="W2" s="5"/>
      <c r="X2" s="5"/>
      <c r="Y2" s="5"/>
      <c r="Z2" s="5"/>
      <c r="AA2" s="6"/>
      <c r="AB2" s="40"/>
      <c r="AC2" s="41"/>
      <c r="AD2" s="41"/>
      <c r="AE2" s="41"/>
      <c r="AF2" s="41"/>
      <c r="AG2" s="41"/>
      <c r="AH2" s="41"/>
      <c r="AI2" s="41"/>
      <c r="AJ2" s="41"/>
      <c r="AK2" s="1"/>
      <c r="AL2" s="1"/>
      <c r="AM2" s="1"/>
      <c r="AN2" s="1"/>
      <c r="AO2" s="1"/>
      <c r="AP2" s="1"/>
    </row>
    <row r="3" spans="1:42" ht="18.5" x14ac:dyDescent="0.45">
      <c r="A3" s="41"/>
      <c r="B3" s="2"/>
      <c r="C3" s="46"/>
      <c r="D3" s="303" t="s">
        <v>1</v>
      </c>
      <c r="E3" s="303"/>
      <c r="F3" s="303"/>
      <c r="G3" s="303"/>
      <c r="H3" s="303"/>
      <c r="I3" s="303"/>
      <c r="J3" s="303"/>
      <c r="K3" s="303"/>
      <c r="L3" s="303"/>
      <c r="M3" s="303"/>
      <c r="N3" s="303"/>
      <c r="O3" s="303"/>
      <c r="P3" s="303"/>
      <c r="Q3" s="303"/>
      <c r="R3" s="303"/>
      <c r="S3" s="303"/>
      <c r="T3" s="303"/>
      <c r="U3" s="303"/>
      <c r="V3" s="303"/>
      <c r="W3" s="303"/>
      <c r="X3" s="264"/>
      <c r="Y3" s="264"/>
      <c r="Z3" s="264"/>
      <c r="AA3" s="3"/>
      <c r="AB3" s="40"/>
      <c r="AC3" s="41"/>
      <c r="AD3" s="41"/>
      <c r="AE3" s="41"/>
      <c r="AF3" s="41"/>
      <c r="AG3" s="41"/>
      <c r="AH3" s="41"/>
      <c r="AI3" s="41"/>
      <c r="AJ3" s="41"/>
      <c r="AK3" s="1"/>
      <c r="AL3" s="1"/>
      <c r="AM3" s="1"/>
      <c r="AN3" s="1"/>
      <c r="AO3" s="1"/>
      <c r="AP3" s="1"/>
    </row>
    <row r="4" spans="1:42" ht="15.5" x14ac:dyDescent="0.35">
      <c r="A4" s="41"/>
      <c r="B4" s="2"/>
      <c r="C4" s="46"/>
      <c r="D4" s="304" t="s">
        <v>2</v>
      </c>
      <c r="E4" s="304"/>
      <c r="F4" s="304"/>
      <c r="G4" s="304"/>
      <c r="H4" s="304"/>
      <c r="I4" s="304"/>
      <c r="J4" s="304"/>
      <c r="K4" s="304"/>
      <c r="L4" s="304"/>
      <c r="M4" s="304"/>
      <c r="N4" s="304"/>
      <c r="O4" s="304"/>
      <c r="P4" s="304"/>
      <c r="Q4" s="304"/>
      <c r="R4" s="304"/>
      <c r="S4" s="304"/>
      <c r="T4" s="304"/>
      <c r="U4" s="304"/>
      <c r="V4" s="304"/>
      <c r="W4" s="304"/>
      <c r="X4" s="265"/>
      <c r="Y4" s="265"/>
      <c r="Z4" s="265"/>
      <c r="AA4" s="3"/>
      <c r="AB4" s="40"/>
      <c r="AC4" s="41"/>
      <c r="AD4" s="41"/>
      <c r="AE4" s="41"/>
      <c r="AF4" s="41"/>
      <c r="AG4" s="41"/>
      <c r="AH4" s="41"/>
      <c r="AI4" s="41"/>
      <c r="AJ4" s="41"/>
      <c r="AK4" s="1"/>
      <c r="AL4" s="1"/>
      <c r="AM4" s="1"/>
      <c r="AN4" s="1"/>
      <c r="AO4" s="1"/>
      <c r="AP4" s="1"/>
    </row>
    <row r="5" spans="1:42" ht="15.5" x14ac:dyDescent="0.35">
      <c r="A5" s="41"/>
      <c r="B5" s="2"/>
      <c r="C5" s="46"/>
      <c r="D5" s="304" t="s">
        <v>8</v>
      </c>
      <c r="E5" s="304"/>
      <c r="F5" s="304"/>
      <c r="G5" s="304"/>
      <c r="H5" s="304"/>
      <c r="I5" s="304"/>
      <c r="J5" s="304"/>
      <c r="K5" s="304"/>
      <c r="L5" s="304"/>
      <c r="M5" s="304"/>
      <c r="N5" s="304"/>
      <c r="O5" s="304"/>
      <c r="P5" s="304"/>
      <c r="Q5" s="304"/>
      <c r="R5" s="304"/>
      <c r="S5" s="304"/>
      <c r="T5" s="304"/>
      <c r="U5" s="304"/>
      <c r="V5" s="304"/>
      <c r="W5" s="304"/>
      <c r="X5" s="265"/>
      <c r="Y5" s="265"/>
      <c r="Z5" s="265"/>
      <c r="AA5" s="3"/>
      <c r="AB5" s="40"/>
      <c r="AC5" s="41"/>
      <c r="AD5" s="41"/>
      <c r="AE5" s="41"/>
      <c r="AF5" s="41"/>
      <c r="AG5" s="41"/>
      <c r="AH5" s="41"/>
      <c r="AI5" s="41"/>
      <c r="AJ5" s="41"/>
      <c r="AK5" s="1"/>
      <c r="AL5" s="1"/>
      <c r="AM5" s="1"/>
      <c r="AN5" s="1"/>
      <c r="AO5" s="1"/>
      <c r="AP5" s="1"/>
    </row>
    <row r="6" spans="1:42" ht="15.5" x14ac:dyDescent="0.35">
      <c r="A6" s="41"/>
      <c r="B6" s="2"/>
      <c r="C6" s="46"/>
      <c r="D6" s="304" t="s">
        <v>9</v>
      </c>
      <c r="E6" s="304"/>
      <c r="F6" s="304"/>
      <c r="G6" s="304"/>
      <c r="H6" s="304"/>
      <c r="I6" s="304"/>
      <c r="J6" s="304"/>
      <c r="K6" s="304"/>
      <c r="L6" s="304"/>
      <c r="M6" s="304"/>
      <c r="N6" s="304"/>
      <c r="O6" s="304"/>
      <c r="P6" s="304"/>
      <c r="Q6" s="304"/>
      <c r="R6" s="304"/>
      <c r="S6" s="304"/>
      <c r="T6" s="304"/>
      <c r="U6" s="304"/>
      <c r="V6" s="304"/>
      <c r="W6" s="304"/>
      <c r="X6" s="265"/>
      <c r="Y6" s="265"/>
      <c r="Z6" s="265"/>
      <c r="AA6" s="3"/>
      <c r="AB6" s="40"/>
      <c r="AC6" s="41"/>
      <c r="AD6" s="41"/>
      <c r="AE6" s="41"/>
      <c r="AF6" s="41"/>
      <c r="AG6" s="41"/>
      <c r="AH6" s="41"/>
      <c r="AI6" s="41"/>
      <c r="AJ6" s="41"/>
      <c r="AK6" s="1"/>
      <c r="AL6" s="1"/>
      <c r="AM6" s="1"/>
      <c r="AN6" s="1"/>
      <c r="AO6" s="1"/>
      <c r="AP6" s="1"/>
    </row>
    <row r="7" spans="1:42" ht="15.5" x14ac:dyDescent="0.35">
      <c r="A7" s="41"/>
      <c r="B7" s="2"/>
      <c r="C7" s="46"/>
      <c r="D7" s="265"/>
      <c r="E7" s="265"/>
      <c r="F7" s="265"/>
      <c r="G7" s="265"/>
      <c r="H7" s="265"/>
      <c r="I7" s="265"/>
      <c r="J7" s="265"/>
      <c r="K7" s="265"/>
      <c r="L7" s="265"/>
      <c r="M7" s="265"/>
      <c r="N7" s="265"/>
      <c r="O7" s="265"/>
      <c r="P7" s="265"/>
      <c r="Q7" s="265"/>
      <c r="R7" s="265"/>
      <c r="S7" s="265"/>
      <c r="T7" s="260"/>
      <c r="U7" s="260"/>
      <c r="V7" s="260"/>
      <c r="W7" s="260"/>
      <c r="X7" s="260"/>
      <c r="Y7" s="260"/>
      <c r="Z7" s="260"/>
      <c r="AA7" s="3"/>
      <c r="AB7" s="40"/>
      <c r="AC7" s="41"/>
      <c r="AD7" s="41"/>
      <c r="AE7" s="41"/>
      <c r="AF7" s="41"/>
      <c r="AG7" s="41"/>
      <c r="AH7" s="41"/>
      <c r="AI7" s="41"/>
      <c r="AJ7" s="41"/>
      <c r="AK7" s="1"/>
      <c r="AL7" s="1"/>
      <c r="AM7" s="1"/>
      <c r="AN7" s="1"/>
      <c r="AO7" s="1"/>
      <c r="AP7" s="1"/>
    </row>
    <row r="8" spans="1:42" ht="15.5" x14ac:dyDescent="0.35">
      <c r="A8" s="41"/>
      <c r="B8" s="2"/>
      <c r="C8" s="46"/>
      <c r="D8" s="263" t="s">
        <v>3</v>
      </c>
      <c r="E8" s="308"/>
      <c r="F8" s="309"/>
      <c r="G8" s="309"/>
      <c r="H8" s="310"/>
      <c r="I8" s="265"/>
      <c r="J8" s="265"/>
      <c r="K8" s="265"/>
      <c r="L8" s="265"/>
      <c r="M8" s="265"/>
      <c r="N8" s="265"/>
      <c r="O8" s="265"/>
      <c r="P8" s="265"/>
      <c r="Q8" s="265"/>
      <c r="R8" s="265"/>
      <c r="S8" s="265"/>
      <c r="T8" s="260"/>
      <c r="U8" s="260"/>
      <c r="V8" s="260"/>
      <c r="W8" s="260"/>
      <c r="X8" s="260"/>
      <c r="Y8" s="260"/>
      <c r="Z8" s="260"/>
      <c r="AA8" s="3"/>
      <c r="AB8" s="40"/>
      <c r="AC8" s="41"/>
      <c r="AD8" s="41"/>
      <c r="AE8" s="41"/>
      <c r="AF8" s="41"/>
      <c r="AG8" s="41"/>
      <c r="AH8" s="41"/>
      <c r="AI8" s="41"/>
      <c r="AJ8" s="41"/>
      <c r="AK8" s="1"/>
      <c r="AL8" s="1"/>
      <c r="AM8" s="1"/>
      <c r="AN8" s="1"/>
      <c r="AO8" s="1"/>
      <c r="AP8" s="1"/>
    </row>
    <row r="9" spans="1:42" x14ac:dyDescent="0.35">
      <c r="A9" s="41"/>
      <c r="B9" s="7"/>
      <c r="C9" s="45"/>
      <c r="D9" s="263" t="s">
        <v>4</v>
      </c>
      <c r="E9" s="308"/>
      <c r="F9" s="309"/>
      <c r="G9" s="309"/>
      <c r="H9" s="310"/>
      <c r="I9" s="260"/>
      <c r="J9" s="260"/>
      <c r="K9" s="260"/>
      <c r="L9" s="260"/>
      <c r="M9" s="260"/>
      <c r="N9" s="260"/>
      <c r="O9" s="260"/>
      <c r="P9" s="260"/>
      <c r="Q9" s="260"/>
      <c r="R9" s="260"/>
      <c r="S9" s="260"/>
      <c r="T9" s="260"/>
      <c r="U9" s="260"/>
      <c r="V9" s="260"/>
      <c r="W9" s="260"/>
      <c r="X9" s="260"/>
      <c r="Y9" s="260"/>
      <c r="Z9" s="260"/>
      <c r="AA9" s="8"/>
      <c r="AB9" s="40"/>
      <c r="AC9" s="41"/>
      <c r="AD9" s="41"/>
      <c r="AE9" s="41"/>
      <c r="AF9" s="41"/>
      <c r="AG9" s="41"/>
      <c r="AH9" s="41"/>
      <c r="AI9" s="41"/>
      <c r="AJ9" s="41"/>
    </row>
    <row r="10" spans="1:42" x14ac:dyDescent="0.35">
      <c r="A10" s="41"/>
      <c r="B10" s="7"/>
      <c r="C10" s="45"/>
      <c r="D10" s="263" t="s">
        <v>5</v>
      </c>
      <c r="E10" s="308"/>
      <c r="F10" s="309"/>
      <c r="G10" s="309"/>
      <c r="H10" s="310"/>
      <c r="I10" s="260"/>
      <c r="J10" s="260"/>
      <c r="K10" s="260"/>
      <c r="L10" s="260"/>
      <c r="M10" s="260"/>
      <c r="N10" s="260"/>
      <c r="O10" s="260"/>
      <c r="P10" s="260"/>
      <c r="Q10" s="260"/>
      <c r="R10" s="260"/>
      <c r="S10" s="260"/>
      <c r="T10" s="260"/>
      <c r="U10" s="260"/>
      <c r="V10" s="260"/>
      <c r="W10" s="260"/>
      <c r="X10" s="260"/>
      <c r="Y10" s="260"/>
      <c r="Z10" s="260"/>
      <c r="AA10" s="8"/>
      <c r="AB10" s="40"/>
      <c r="AC10" s="41"/>
      <c r="AD10" s="41"/>
      <c r="AE10" s="41"/>
      <c r="AF10" s="41"/>
      <c r="AG10" s="41"/>
      <c r="AH10" s="41"/>
      <c r="AI10" s="41"/>
      <c r="AJ10" s="41"/>
    </row>
    <row r="11" spans="1:42" x14ac:dyDescent="0.35">
      <c r="A11" s="41"/>
      <c r="B11" s="7"/>
      <c r="C11" s="45"/>
      <c r="D11" s="263" t="s">
        <v>6</v>
      </c>
      <c r="E11" s="308"/>
      <c r="F11" s="309"/>
      <c r="G11" s="309"/>
      <c r="H11" s="310"/>
      <c r="I11" s="260"/>
      <c r="J11" s="260"/>
      <c r="K11" s="260"/>
      <c r="L11" s="260"/>
      <c r="M11" s="260"/>
      <c r="N11" s="260"/>
      <c r="O11" s="260"/>
      <c r="P11" s="260"/>
      <c r="Q11" s="260"/>
      <c r="R11" s="260"/>
      <c r="S11" s="260"/>
      <c r="T11" s="260"/>
      <c r="U11" s="260"/>
      <c r="V11" s="260"/>
      <c r="W11" s="260"/>
      <c r="X11" s="260"/>
      <c r="Y11" s="260"/>
      <c r="Z11" s="260"/>
      <c r="AA11" s="8"/>
      <c r="AB11" s="40"/>
      <c r="AC11" s="41"/>
      <c r="AD11" s="41"/>
      <c r="AE11" s="41"/>
      <c r="AF11" s="41"/>
      <c r="AG11" s="41"/>
      <c r="AH11" s="41"/>
      <c r="AI11" s="41"/>
      <c r="AJ11" s="41"/>
    </row>
    <row r="12" spans="1:42" x14ac:dyDescent="0.35">
      <c r="A12" s="41"/>
      <c r="B12" s="7"/>
      <c r="C12" s="45"/>
      <c r="D12" s="295" t="s">
        <v>10</v>
      </c>
      <c r="E12" s="295"/>
      <c r="F12" s="295"/>
      <c r="G12" s="296"/>
      <c r="H12" s="146"/>
      <c r="I12" s="183" t="str">
        <f>IF(ISBLANK(ContractTenor),"Required Information","")</f>
        <v>Required Information</v>
      </c>
      <c r="J12" s="260"/>
      <c r="K12" s="260"/>
      <c r="L12" s="260"/>
      <c r="M12" s="260"/>
      <c r="N12" s="260"/>
      <c r="O12" s="260"/>
      <c r="P12" s="260"/>
      <c r="Q12" s="260"/>
      <c r="R12" s="260"/>
      <c r="S12" s="260"/>
      <c r="T12" s="260"/>
      <c r="U12" s="260"/>
      <c r="V12" s="260"/>
      <c r="W12" s="260"/>
      <c r="X12" s="260"/>
      <c r="Y12" s="260"/>
      <c r="Z12" s="260"/>
      <c r="AA12" s="8"/>
      <c r="AB12" s="40"/>
      <c r="AC12" s="41"/>
      <c r="AD12" s="41"/>
      <c r="AE12" s="41"/>
      <c r="AF12" s="41"/>
      <c r="AG12" s="41"/>
      <c r="AH12" s="41"/>
      <c r="AI12" s="41"/>
      <c r="AJ12" s="41"/>
    </row>
    <row r="13" spans="1:42" x14ac:dyDescent="0.35">
      <c r="A13" s="41"/>
      <c r="B13" s="7"/>
      <c r="C13" s="45"/>
      <c r="D13" s="295" t="s">
        <v>11</v>
      </c>
      <c r="E13" s="295"/>
      <c r="F13" s="295"/>
      <c r="G13" s="296"/>
      <c r="H13" s="185"/>
      <c r="I13" s="183" t="str">
        <f>IF(ISBLANK(H13),"Required Information","Note: If entered value is different from the value entered in Accion, the value entered in Accion will prevail")</f>
        <v>Required Information</v>
      </c>
      <c r="J13" s="260"/>
      <c r="K13" s="260"/>
      <c r="L13" s="260"/>
      <c r="M13" s="260"/>
      <c r="N13" s="260"/>
      <c r="O13" s="260"/>
      <c r="P13" s="260"/>
      <c r="Q13" s="260"/>
      <c r="R13" s="260"/>
      <c r="S13" s="260"/>
      <c r="T13" s="260"/>
      <c r="U13" s="260"/>
      <c r="V13" s="260"/>
      <c r="W13" s="260"/>
      <c r="X13" s="260"/>
      <c r="Y13" s="260"/>
      <c r="Z13" s="260"/>
      <c r="AA13" s="8"/>
      <c r="AB13" s="40"/>
      <c r="AC13" s="41"/>
      <c r="AD13" s="41"/>
      <c r="AE13" s="41"/>
      <c r="AF13" s="41"/>
      <c r="AG13" s="41"/>
      <c r="AH13" s="41"/>
      <c r="AI13" s="41"/>
      <c r="AJ13" s="41"/>
    </row>
    <row r="14" spans="1:42" ht="15" customHeight="1" x14ac:dyDescent="0.35">
      <c r="A14" s="41"/>
      <c r="B14" s="7"/>
      <c r="C14" s="45"/>
      <c r="D14" s="281" t="s">
        <v>12</v>
      </c>
      <c r="E14" s="281"/>
      <c r="F14" s="281"/>
      <c r="G14" s="282"/>
      <c r="H14" s="182" t="s">
        <v>7</v>
      </c>
      <c r="I14" s="184" t="str">
        <f>IF(ISBLANK(H14),"Required Information","Note: If entered response is inconsistent with information entered in Accion, the information entered in Accion will prevail")</f>
        <v>Note: If entered response is inconsistent with information entered in Accion, the information entered in Accion will prevail</v>
      </c>
      <c r="J14" s="260"/>
      <c r="K14" s="260"/>
      <c r="L14" s="260"/>
      <c r="M14" s="260"/>
      <c r="N14" s="260"/>
      <c r="O14" s="260"/>
      <c r="P14" s="260"/>
      <c r="Q14" s="260"/>
      <c r="R14" s="260"/>
      <c r="S14" s="260"/>
      <c r="T14" s="260"/>
      <c r="U14" s="260"/>
      <c r="V14" s="260"/>
      <c r="W14" s="260"/>
      <c r="X14" s="260"/>
      <c r="Y14" s="260"/>
      <c r="Z14" s="260"/>
      <c r="AA14" s="8"/>
      <c r="AB14" s="40"/>
      <c r="AC14" s="41"/>
      <c r="AD14" s="41"/>
      <c r="AE14" s="41"/>
      <c r="AF14" s="41"/>
      <c r="AG14" s="41"/>
      <c r="AH14" s="41"/>
      <c r="AI14" s="41"/>
      <c r="AJ14" s="41"/>
    </row>
    <row r="15" spans="1:42" x14ac:dyDescent="0.35">
      <c r="A15" s="41"/>
      <c r="B15" s="7"/>
      <c r="C15" s="45"/>
      <c r="D15" s="295" t="str">
        <f>IF(H14="No","","Alternate Bid Proposal Bid Capacity (MW)")</f>
        <v/>
      </c>
      <c r="E15" s="295"/>
      <c r="F15" s="295"/>
      <c r="G15" s="296"/>
      <c r="H15" s="185"/>
      <c r="I15" s="183" t="str" cm="1">
        <f t="array" ref="I15">_xlfn.IFS(H14&lt;&gt;"Yes","",AND(H14="Yes",ISBLANK(H15)),"Required Information",TRUE,"Note: If entered value is different from the value entered in Accion, the value entered in Accion will prevail")</f>
        <v/>
      </c>
      <c r="J15" s="260"/>
      <c r="K15" s="260"/>
      <c r="L15" s="260"/>
      <c r="M15" s="260"/>
      <c r="N15" s="260"/>
      <c r="O15" s="260"/>
      <c r="P15" s="260"/>
      <c r="Q15" s="260"/>
      <c r="R15" s="260"/>
      <c r="S15" s="260"/>
      <c r="T15" s="260"/>
      <c r="U15" s="260"/>
      <c r="V15" s="260"/>
      <c r="W15" s="260"/>
      <c r="X15" s="260"/>
      <c r="Y15" s="260"/>
      <c r="Z15" s="260"/>
      <c r="AA15" s="8"/>
      <c r="AB15" s="40"/>
      <c r="AC15" s="41"/>
      <c r="AD15" s="41"/>
      <c r="AE15" s="41"/>
      <c r="AF15" s="41"/>
      <c r="AG15" s="41"/>
      <c r="AH15" s="41"/>
      <c r="AI15" s="41"/>
      <c r="AJ15" s="41"/>
    </row>
    <row r="16" spans="1:42" x14ac:dyDescent="0.35">
      <c r="A16" s="41"/>
      <c r="B16" s="7"/>
      <c r="C16" s="45"/>
      <c r="D16" s="281" t="s">
        <v>13</v>
      </c>
      <c r="E16" s="281"/>
      <c r="F16" s="281"/>
      <c r="G16" s="282"/>
      <c r="H16" s="146" t="s">
        <v>7</v>
      </c>
      <c r="I16" s="183" t="str">
        <f>IF(ISBLANK(H16),"Required Information","Note: If entered response is inconsistent with information entered in Accion, the information entered in Accion will prevail")</f>
        <v>Note: If entered response is inconsistent with information entered in Accion, the information entered in Accion will prevail</v>
      </c>
      <c r="J16" s="260"/>
      <c r="K16" s="260"/>
      <c r="L16" s="260"/>
      <c r="M16" s="260"/>
      <c r="N16" s="260"/>
      <c r="O16" s="260"/>
      <c r="P16" s="260"/>
      <c r="Q16" s="260"/>
      <c r="R16" s="260"/>
      <c r="S16" s="260"/>
      <c r="T16" s="260"/>
      <c r="U16" s="260"/>
      <c r="V16" s="260"/>
      <c r="W16" s="260"/>
      <c r="X16" s="260"/>
      <c r="Y16" s="260"/>
      <c r="Z16" s="260"/>
      <c r="AA16" s="8"/>
      <c r="AB16" s="40"/>
      <c r="AC16" s="41"/>
      <c r="AD16" s="41"/>
      <c r="AE16" s="41"/>
      <c r="AF16" s="41"/>
      <c r="AG16" s="41"/>
      <c r="AH16" s="41"/>
      <c r="AI16" s="41"/>
      <c r="AJ16" s="41"/>
    </row>
    <row r="17" spans="1:36" x14ac:dyDescent="0.35">
      <c r="A17" s="41"/>
      <c r="B17" s="7"/>
      <c r="C17" s="1"/>
      <c r="D17" s="281" t="str">
        <f>IF(OR(H14="No",H16="No"),"","Is the Energy Storage also offered paired with the different Nameplate Capacity?")</f>
        <v/>
      </c>
      <c r="E17" s="281"/>
      <c r="F17" s="281"/>
      <c r="G17" s="282"/>
      <c r="H17" s="146"/>
      <c r="I17" s="184" t="str" cm="1">
        <f t="array" ref="I17">_xlfn.IFS(AND(H14="Yes",H16="Yes",ISBLANK(H17)),"Field is required",AND(H14="Yes",H16="Yes"),"Note: If entered response is inconsistent with information entered in Accion, the information entered in Accion will prevail",TRUE,"")</f>
        <v/>
      </c>
      <c r="J17" s="260"/>
      <c r="K17" s="260"/>
      <c r="L17" s="260"/>
      <c r="M17" s="260"/>
      <c r="N17" s="260"/>
      <c r="O17" s="260"/>
      <c r="P17" s="260"/>
      <c r="Q17" s="260"/>
      <c r="R17" s="260"/>
      <c r="S17" s="260"/>
      <c r="T17" s="260"/>
      <c r="U17" s="260"/>
      <c r="V17" s="260"/>
      <c r="W17" s="260"/>
      <c r="X17" s="260"/>
      <c r="Y17" s="260"/>
      <c r="Z17" s="260"/>
      <c r="AA17" s="8"/>
      <c r="AB17" s="40"/>
      <c r="AC17" s="41"/>
      <c r="AD17" s="41"/>
      <c r="AE17" s="41"/>
      <c r="AF17" s="41"/>
      <c r="AG17" s="41"/>
      <c r="AH17" s="41"/>
      <c r="AI17" s="41"/>
      <c r="AJ17" s="41"/>
    </row>
    <row r="18" spans="1:36" x14ac:dyDescent="0.35">
      <c r="A18" s="41"/>
      <c r="B18" s="7"/>
      <c r="C18" s="45"/>
      <c r="D18" s="263"/>
      <c r="E18" s="263"/>
      <c r="F18" s="263"/>
      <c r="G18" s="263"/>
      <c r="H18" s="263"/>
      <c r="I18" s="32"/>
      <c r="J18" s="260"/>
      <c r="K18" s="260"/>
      <c r="L18" s="260"/>
      <c r="M18" s="260"/>
      <c r="N18" s="260"/>
      <c r="O18" s="260"/>
      <c r="Q18" s="260"/>
      <c r="R18" s="260"/>
      <c r="S18" s="134"/>
      <c r="T18" s="134"/>
      <c r="U18" s="134"/>
      <c r="V18" s="135"/>
      <c r="W18" s="260"/>
      <c r="X18" s="260"/>
      <c r="Y18" s="260"/>
      <c r="Z18" s="260"/>
      <c r="AA18" s="8"/>
      <c r="AB18" s="40"/>
      <c r="AC18" s="14"/>
      <c r="AD18" s="41"/>
      <c r="AE18" s="41"/>
      <c r="AF18" s="41"/>
      <c r="AG18" s="41"/>
      <c r="AH18" s="41"/>
      <c r="AI18" s="41"/>
      <c r="AJ18" s="41"/>
    </row>
    <row r="19" spans="1:36" x14ac:dyDescent="0.35">
      <c r="A19" s="41"/>
      <c r="B19" s="7"/>
      <c r="C19" s="45"/>
      <c r="D19" s="283" t="s">
        <v>14</v>
      </c>
      <c r="E19" s="284"/>
      <c r="F19" s="285"/>
      <c r="G19" s="263"/>
      <c r="H19" s="283" t="s">
        <v>15</v>
      </c>
      <c r="I19" s="284"/>
      <c r="J19" s="284"/>
      <c r="K19" s="284"/>
      <c r="L19" s="285"/>
      <c r="M19" s="260"/>
      <c r="N19" s="260"/>
      <c r="O19" s="260"/>
      <c r="P19" s="260"/>
      <c r="Q19" s="260"/>
      <c r="R19" s="260"/>
      <c r="S19" s="292" t="s">
        <v>16</v>
      </c>
      <c r="T19" s="293"/>
      <c r="U19" s="293"/>
      <c r="V19" s="293"/>
      <c r="W19" s="293"/>
      <c r="X19" s="294"/>
      <c r="Y19" s="260"/>
      <c r="Z19" s="260"/>
      <c r="AA19" s="8"/>
      <c r="AB19" s="40"/>
      <c r="AC19" s="14"/>
      <c r="AD19" s="41"/>
      <c r="AE19" s="41"/>
      <c r="AF19" s="41"/>
      <c r="AG19" s="41"/>
      <c r="AH19" s="41"/>
      <c r="AI19" s="41"/>
      <c r="AJ19" s="41"/>
    </row>
    <row r="20" spans="1:36" x14ac:dyDescent="0.35">
      <c r="A20" s="41"/>
      <c r="B20" s="7"/>
      <c r="C20" s="45"/>
      <c r="D20" s="311" t="s">
        <v>17</v>
      </c>
      <c r="E20" s="311"/>
      <c r="F20" s="266" cm="1">
        <f t="array" ref="F20">_xlfn.IFS(H16="No",SUM(F29:F64),H16="Yes",SUMPRODUCT(F29:F64,--(N29:N64="No")),TRUE,"")</f>
        <v>0</v>
      </c>
      <c r="G20" s="18"/>
      <c r="H20" s="286" t="str">
        <f>D20</f>
        <v>Base Bid Proposal</v>
      </c>
      <c r="I20" s="290"/>
      <c r="J20" s="287"/>
      <c r="K20" s="131" cm="1">
        <f t="array" ref="K20">_xlfn.IFS(H16="No",SUM(K29:K64),H16="Yes",SUMPRODUCT(K29:K64,--(N29:N64="No")),TRUE,"")</f>
        <v>0</v>
      </c>
      <c r="L20" s="131" cm="1">
        <f t="array" ref="L20">_xlfn.IFS(H16="No",SUM(L29:L64),H16="Yes",SUMPRODUCT(L29:L64,--(N29:N64="No")),TRUE,"")</f>
        <v>0</v>
      </c>
      <c r="M20" s="260"/>
      <c r="N20" s="260"/>
      <c r="O20" s="260"/>
      <c r="P20" s="260"/>
      <c r="Q20" s="260"/>
      <c r="R20" s="260"/>
      <c r="S20" s="311" t="str">
        <f>H20</f>
        <v>Base Bid Proposal</v>
      </c>
      <c r="T20" s="311"/>
      <c r="U20" s="311"/>
      <c r="V20" s="311"/>
      <c r="W20" s="133" cm="1">
        <f t="array" ref="W20">_xlfn.IFS(H16="No",SUM(W30:W64),H16="Yes",SUMPRODUCT(W30:W64,--(Z30:Z64="No")),TRUE,"")</f>
        <v>0</v>
      </c>
      <c r="X20" s="133" cm="1">
        <f t="array" ref="X20">_xlfn.IFS(H16="No",SUM(X30:X64),H16="Yes",SUMPRODUCT(X30:X64,--(Z30:Z64="No")),TRUE,"")</f>
        <v>0</v>
      </c>
      <c r="Y20" s="260"/>
      <c r="Z20" s="260"/>
      <c r="AA20" s="8"/>
      <c r="AB20" s="40"/>
      <c r="AC20" s="14"/>
      <c r="AD20" s="41"/>
      <c r="AE20" s="41"/>
      <c r="AF20" s="41"/>
      <c r="AG20" s="41"/>
      <c r="AH20" s="41"/>
      <c r="AI20" s="41"/>
      <c r="AJ20" s="41"/>
    </row>
    <row r="21" spans="1:36" x14ac:dyDescent="0.35">
      <c r="A21" s="41"/>
      <c r="B21" s="7"/>
      <c r="C21" s="8"/>
      <c r="D21" s="312" t="s">
        <v>18</v>
      </c>
      <c r="E21" s="312"/>
      <c r="F21" s="132" t="str" cm="1">
        <f t="array" ref="F21">_xlfn.IFS(H14&lt;&gt;"Yes","N/A",AND(H14="Yes",H16="No"),SUMPRODUCT(F29:F64,M29:M64),AND(H14="Yes",H16="Yes"),SUMPRODUCT(F29:F64,M29:M64,--(N29:N64="No")),TRUE,"")</f>
        <v>N/A</v>
      </c>
      <c r="G21" s="260"/>
      <c r="H21" s="298" t="str">
        <f>D21</f>
        <v>Alternate Bid Proposal, Different Capacity</v>
      </c>
      <c r="I21" s="299"/>
      <c r="J21" s="300"/>
      <c r="K21" s="133" t="str" cm="1">
        <f t="array" ref="K21">_xlfn.IFS(H14&lt;&gt;"Yes","N/A",AND(H14="Yes",H16="No"),SUMPRODUCT(K29:K64,M29:M64),AND(H14="Yes",H16="Yes"),SUMPRODUCT(K29:K64,M29:M64,--(N29:N64="No")),TRUE,"")</f>
        <v>N/A</v>
      </c>
      <c r="L21" s="133" t="str" cm="1">
        <f t="array" ref="L21">_xlfn.IFS(H14&lt;&gt;"Yes","N/A",AND(H14="Yes",H16="No"),SUMPRODUCT(L29:L64,M29:M64),AND(H14="Yes",H16="Yes"),SUMPRODUCT(L29:L64,M29:M64,--(N29:N64="No")),TRUE,"")</f>
        <v>N/A</v>
      </c>
      <c r="M21" s="129"/>
      <c r="N21" s="129"/>
      <c r="O21" s="260"/>
      <c r="P21" s="260"/>
      <c r="Q21" s="260"/>
      <c r="R21" s="260"/>
      <c r="S21" s="312" t="str">
        <f>H21</f>
        <v>Alternate Bid Proposal, Different Capacity</v>
      </c>
      <c r="T21" s="312"/>
      <c r="U21" s="312"/>
      <c r="V21" s="312"/>
      <c r="W21" s="133" t="str" cm="1">
        <f t="array" ref="W21">_xlfn.IFS(H14&lt;&gt;"Yes","N/A",AND(H14="Yes",H16="No"),SUMPRODUCT(W30:W64,Y30:Y64),AND(H14="Yes",H16="Yes"),SUMPRODUCT(W30:W64,Y30:Y64,--(Z30:Z64="No")),TRUE,"")</f>
        <v>N/A</v>
      </c>
      <c r="X21" s="133" t="str" cm="1">
        <f t="array" ref="X21">_xlfn.IFS(H14&lt;&gt;"Yes","N/A",AND(H14="Yes",H16="No"),SUMPRODUCT(X30:X64,Y30:Y64),AND(H14="Yes",H16="Yes"),SUMPRODUCT(X30:X64,Y30:Y64,--(Z30:Z64="No")),TRUE,"")</f>
        <v>N/A</v>
      </c>
      <c r="Y21" s="174"/>
      <c r="Z21" s="129"/>
      <c r="AA21" s="8"/>
      <c r="AB21" s="40"/>
      <c r="AC21" s="14"/>
      <c r="AD21" s="41"/>
      <c r="AE21" s="41"/>
      <c r="AF21" s="41"/>
      <c r="AG21" s="41"/>
      <c r="AH21" s="41"/>
      <c r="AI21" s="41"/>
      <c r="AJ21" s="41"/>
    </row>
    <row r="22" spans="1:36" x14ac:dyDescent="0.35">
      <c r="A22" s="41"/>
      <c r="B22" s="7"/>
      <c r="C22" s="45"/>
      <c r="D22" s="286" t="s">
        <v>19</v>
      </c>
      <c r="E22" s="287"/>
      <c r="F22" s="132" t="str" cm="1">
        <f t="array" ref="F22">_xlfn.IFS(H16&lt;&gt;"Yes","N/A",H16="Yes",SUM(F29:F64),TRUE,"")</f>
        <v>N/A</v>
      </c>
      <c r="G22" s="260"/>
      <c r="H22" s="286" t="str">
        <f>D22</f>
        <v>Alternate Bid Proposal, Base + Energy Storage</v>
      </c>
      <c r="I22" s="290"/>
      <c r="J22" s="287"/>
      <c r="K22" s="133" t="str" cm="1">
        <f t="array" ref="K22">_xlfn.IFS(H16&lt;&gt;"Yes","N/A",H16="Yes",SUM(K29:K64),TRUE,"")</f>
        <v>N/A</v>
      </c>
      <c r="L22" s="133" t="str" cm="1">
        <f t="array" ref="L22">_xlfn.IFS(H16&lt;&gt;"Yes","N/A",H16="Yes",SUM(L29:L64),TRUE,"")</f>
        <v>N/A</v>
      </c>
      <c r="M22" s="129"/>
      <c r="N22" s="129"/>
      <c r="O22" s="260"/>
      <c r="P22" s="260"/>
      <c r="Q22" s="260"/>
      <c r="R22" s="260"/>
      <c r="S22" s="286" t="str">
        <f>H22</f>
        <v>Alternate Bid Proposal, Base + Energy Storage</v>
      </c>
      <c r="T22" s="290"/>
      <c r="U22" s="290"/>
      <c r="V22" s="287"/>
      <c r="W22" s="133" t="str" cm="1">
        <f t="array" ref="W22">_xlfn.IFS(H16&lt;&gt;"Yes","N/A",H16="Yes",SUM(W30:W64),TRUE,"")</f>
        <v>N/A</v>
      </c>
      <c r="X22" s="133" t="str" cm="1">
        <f t="array" ref="X22">_xlfn.IFS(H16&lt;&gt;"Yes","N/A",H16="Yes",SUM(X30:X64),TRUE,"")</f>
        <v>N/A</v>
      </c>
      <c r="Y22" s="174"/>
      <c r="Z22" s="129"/>
      <c r="AA22" s="8"/>
      <c r="AB22" s="40"/>
      <c r="AC22" s="14"/>
      <c r="AD22" s="41"/>
      <c r="AE22" s="41"/>
      <c r="AF22" s="41"/>
      <c r="AG22" s="41"/>
      <c r="AH22" s="41"/>
      <c r="AI22" s="41"/>
      <c r="AJ22" s="41"/>
    </row>
    <row r="23" spans="1:36" ht="30" customHeight="1" x14ac:dyDescent="0.35">
      <c r="A23" s="41"/>
      <c r="B23" s="7"/>
      <c r="C23" s="45"/>
      <c r="D23" s="288" t="s">
        <v>20</v>
      </c>
      <c r="E23" s="289"/>
      <c r="F23" s="269" t="str" cm="1">
        <f t="array" ref="F23">_xlfn.IFS(H17&lt;&gt;"Yes","N/A",AND(H14="Yes",H16="Yes",H17="Yes"),SUMPRODUCT(F29:F64,M29:M64),TRUE,"")</f>
        <v>N/A</v>
      </c>
      <c r="G23" s="260"/>
      <c r="H23" s="288" t="str">
        <f>D23</f>
        <v>Alternate Bid Proposal, Different Capacity + Energy Storage</v>
      </c>
      <c r="I23" s="291"/>
      <c r="J23" s="289"/>
      <c r="K23" s="188" t="str" cm="1">
        <f t="array" ref="K23">_xlfn.IFS(H17&lt;&gt;"Yes","N/A",AND(H14="Yes",H16="Yes",H17="Yes"),SUMPRODUCT(K29:K64,M29:M64),TRUE,"")</f>
        <v>N/A</v>
      </c>
      <c r="L23" s="188" t="str" cm="1">
        <f t="array" ref="L23">_xlfn.IFS(H17&lt;&gt;"Yes","N/A",AND(H14="Yes",H16="Yes",H17="Yes"),SUMPRODUCT(L29:L64,M29:M64),TRUE,"")</f>
        <v>N/A</v>
      </c>
      <c r="M23" s="129"/>
      <c r="N23" s="129"/>
      <c r="O23" s="260"/>
      <c r="P23" s="260"/>
      <c r="Q23" s="260"/>
      <c r="R23" s="260"/>
      <c r="S23" s="288" t="str">
        <f>H23</f>
        <v>Alternate Bid Proposal, Different Capacity + Energy Storage</v>
      </c>
      <c r="T23" s="291"/>
      <c r="U23" s="291"/>
      <c r="V23" s="289"/>
      <c r="W23" s="188" t="str" cm="1">
        <f t="array" ref="W23">_xlfn.IFS(H17&lt;&gt;"Yes","N/A",AND(H14="Yes",H16="Yes",H17="Yes"),SUMPRODUCT(W30:W64,Y30:Y64),TRUE,"")</f>
        <v>N/A</v>
      </c>
      <c r="X23" s="188" t="str" cm="1">
        <f t="array" ref="X23">_xlfn.IFS(H17&lt;&gt;"Yes","N/A",AND(H14="Yes",H16="Yes",H17="Yes"),SUMPRODUCT(X30:X64,Y30:Y64),TRUE,"")</f>
        <v>N/A</v>
      </c>
      <c r="Y23" s="174"/>
      <c r="Z23" s="129"/>
      <c r="AA23" s="8"/>
      <c r="AB23" s="40"/>
      <c r="AC23" s="14"/>
      <c r="AD23" s="41"/>
      <c r="AE23" s="41"/>
      <c r="AF23" s="41"/>
      <c r="AG23" s="41"/>
      <c r="AH23" s="41"/>
      <c r="AI23" s="41"/>
      <c r="AJ23" s="41"/>
    </row>
    <row r="24" spans="1:36" x14ac:dyDescent="0.35">
      <c r="A24" s="41"/>
      <c r="B24" s="7"/>
      <c r="C24" s="305" t="s">
        <v>21</v>
      </c>
      <c r="D24" s="280" t="s">
        <v>22</v>
      </c>
      <c r="E24" s="280"/>
      <c r="F24" s="280"/>
      <c r="G24" s="280"/>
      <c r="H24" s="280"/>
      <c r="I24" s="280"/>
      <c r="J24" s="280"/>
      <c r="K24" s="280"/>
      <c r="L24" s="280"/>
      <c r="M24" s="280"/>
      <c r="N24" s="280"/>
      <c r="O24" s="260"/>
      <c r="P24" s="297" t="s">
        <v>21</v>
      </c>
      <c r="Q24" s="280" t="s">
        <v>23</v>
      </c>
      <c r="R24" s="280"/>
      <c r="S24" s="280"/>
      <c r="T24" s="280"/>
      <c r="U24" s="280"/>
      <c r="V24" s="280"/>
      <c r="W24" s="280"/>
      <c r="X24" s="280"/>
      <c r="Y24" s="280"/>
      <c r="Z24" s="280"/>
      <c r="AA24" s="8"/>
      <c r="AB24" s="40"/>
      <c r="AC24" s="14"/>
      <c r="AD24" s="41"/>
      <c r="AE24" s="41"/>
      <c r="AF24" s="41"/>
      <c r="AG24" s="41"/>
      <c r="AH24" s="41"/>
      <c r="AI24" s="41"/>
      <c r="AJ24" s="41"/>
    </row>
    <row r="25" spans="1:36" x14ac:dyDescent="0.35">
      <c r="A25" s="41"/>
      <c r="B25" s="7"/>
      <c r="C25" s="306"/>
      <c r="D25" s="278" t="s">
        <v>24</v>
      </c>
      <c r="E25" s="278" t="s">
        <v>25</v>
      </c>
      <c r="F25" s="280" t="s">
        <v>17</v>
      </c>
      <c r="G25" s="280"/>
      <c r="H25" s="280"/>
      <c r="I25" s="280"/>
      <c r="J25" s="280"/>
      <c r="K25" s="280"/>
      <c r="L25" s="280"/>
      <c r="M25" s="278" t="s">
        <v>26</v>
      </c>
      <c r="N25" s="278" t="s">
        <v>27</v>
      </c>
      <c r="O25" s="260"/>
      <c r="P25" s="297"/>
      <c r="Q25" s="278" t="s">
        <v>28</v>
      </c>
      <c r="R25" s="278" t="s">
        <v>25</v>
      </c>
      <c r="S25" s="280" t="s">
        <v>17</v>
      </c>
      <c r="T25" s="280"/>
      <c r="U25" s="280"/>
      <c r="V25" s="280"/>
      <c r="W25" s="280"/>
      <c r="X25" s="280"/>
      <c r="Y25" s="278" t="s">
        <v>26</v>
      </c>
      <c r="Z25" s="278" t="s">
        <v>27</v>
      </c>
      <c r="AA25" s="8"/>
      <c r="AB25" s="40"/>
      <c r="AC25" s="14"/>
      <c r="AD25" s="41"/>
      <c r="AE25" s="41"/>
      <c r="AF25" s="41"/>
      <c r="AG25" s="41"/>
      <c r="AH25" s="41"/>
      <c r="AI25" s="41"/>
      <c r="AJ25" s="41"/>
    </row>
    <row r="26" spans="1:36" ht="15" customHeight="1" x14ac:dyDescent="0.35">
      <c r="A26" s="41"/>
      <c r="B26" s="7"/>
      <c r="C26" s="306"/>
      <c r="D26" s="278"/>
      <c r="E26" s="278"/>
      <c r="F26" s="278" t="s">
        <v>29</v>
      </c>
      <c r="G26" s="278" t="s">
        <v>15</v>
      </c>
      <c r="H26" s="278"/>
      <c r="I26" s="278"/>
      <c r="J26" s="278"/>
      <c r="K26" s="278" t="s">
        <v>30</v>
      </c>
      <c r="L26" s="278" t="s">
        <v>31</v>
      </c>
      <c r="M26" s="278"/>
      <c r="N26" s="278"/>
      <c r="O26" s="260"/>
      <c r="P26" s="297"/>
      <c r="Q26" s="278"/>
      <c r="R26" s="278"/>
      <c r="S26" s="278" t="s">
        <v>32</v>
      </c>
      <c r="T26" s="278"/>
      <c r="U26" s="278"/>
      <c r="V26" s="278"/>
      <c r="W26" s="278" t="s">
        <v>33</v>
      </c>
      <c r="X26" s="278" t="s">
        <v>31</v>
      </c>
      <c r="Y26" s="278"/>
      <c r="Z26" s="278"/>
      <c r="AA26" s="8"/>
      <c r="AB26" s="40"/>
      <c r="AC26" s="14"/>
      <c r="AD26" s="41"/>
      <c r="AE26" s="41"/>
      <c r="AF26" s="41"/>
      <c r="AG26" s="41"/>
      <c r="AH26" s="41"/>
      <c r="AI26" s="41"/>
      <c r="AJ26" s="41"/>
    </row>
    <row r="27" spans="1:36" ht="58" x14ac:dyDescent="0.35">
      <c r="A27" s="41"/>
      <c r="B27" s="7"/>
      <c r="C27" s="307"/>
      <c r="D27" s="278"/>
      <c r="E27" s="278"/>
      <c r="F27" s="278"/>
      <c r="G27" s="42" t="s">
        <v>34</v>
      </c>
      <c r="H27" s="42" t="s">
        <v>35</v>
      </c>
      <c r="I27" s="270" t="s">
        <v>36</v>
      </c>
      <c r="J27" s="270" t="str">
        <f>"Contract Years 4-"&amp;ContractTenor</f>
        <v>Contract Years 4-</v>
      </c>
      <c r="K27" s="278"/>
      <c r="L27" s="278"/>
      <c r="M27" s="278"/>
      <c r="N27" s="279"/>
      <c r="O27" s="260"/>
      <c r="P27" s="297"/>
      <c r="Q27" s="278"/>
      <c r="R27" s="278"/>
      <c r="S27" s="42" t="s">
        <v>34</v>
      </c>
      <c r="T27" s="42" t="s">
        <v>35</v>
      </c>
      <c r="U27" s="270" t="s">
        <v>36</v>
      </c>
      <c r="V27" s="270" t="str">
        <f>"Contract Years 4-"&amp;ContractTenor</f>
        <v>Contract Years 4-</v>
      </c>
      <c r="W27" s="278"/>
      <c r="X27" s="278"/>
      <c r="Y27" s="278"/>
      <c r="Z27" s="279"/>
      <c r="AA27" s="8"/>
      <c r="AB27" s="40"/>
      <c r="AC27" s="14"/>
      <c r="AD27" s="41"/>
      <c r="AE27" s="41"/>
      <c r="AF27" s="41"/>
      <c r="AG27" s="41"/>
      <c r="AH27" s="41"/>
      <c r="AI27" s="41"/>
      <c r="AJ27" s="41"/>
    </row>
    <row r="28" spans="1:36" x14ac:dyDescent="0.35">
      <c r="A28" s="41"/>
      <c r="B28" s="7"/>
      <c r="C28" s="47"/>
      <c r="D28" s="169" t="s">
        <v>37</v>
      </c>
      <c r="E28" s="170">
        <v>0.33</v>
      </c>
      <c r="F28" s="171">
        <v>1.5</v>
      </c>
      <c r="G28" s="136">
        <v>0</v>
      </c>
      <c r="H28" s="136">
        <v>60000</v>
      </c>
      <c r="I28" s="136">
        <v>60000</v>
      </c>
      <c r="J28" s="136">
        <v>1020000</v>
      </c>
      <c r="K28" s="136">
        <f>SUM(G28:I28)</f>
        <v>120000</v>
      </c>
      <c r="L28" s="136">
        <f>SUM(G28:J28)</f>
        <v>1140000</v>
      </c>
      <c r="M28" s="172"/>
      <c r="N28" s="23"/>
      <c r="P28" s="47"/>
      <c r="Q28" s="21" t="s">
        <v>38</v>
      </c>
      <c r="R28" s="36">
        <v>0.5</v>
      </c>
      <c r="S28" s="23">
        <v>125000</v>
      </c>
      <c r="T28" s="23">
        <v>325000</v>
      </c>
      <c r="U28" s="23">
        <v>325000</v>
      </c>
      <c r="V28" s="23">
        <v>5525000</v>
      </c>
      <c r="W28" s="23">
        <f>SUM(S28:U28)</f>
        <v>775000</v>
      </c>
      <c r="X28" s="23">
        <f>SUM(S28:V28)</f>
        <v>6300000</v>
      </c>
      <c r="Y28" s="175"/>
      <c r="Z28" s="23"/>
      <c r="AA28" s="8"/>
      <c r="AB28" s="40"/>
      <c r="AC28" s="41"/>
      <c r="AD28" s="41"/>
      <c r="AE28" s="41"/>
      <c r="AF28" s="41"/>
      <c r="AG28" s="41"/>
      <c r="AH28" s="41"/>
      <c r="AI28" s="41"/>
      <c r="AJ28" s="41"/>
    </row>
    <row r="29" spans="1:36" x14ac:dyDescent="0.35">
      <c r="A29" s="41"/>
      <c r="B29" s="7"/>
      <c r="C29" s="48" t="s">
        <v>39</v>
      </c>
      <c r="D29" s="34"/>
      <c r="E29" s="37"/>
      <c r="F29" s="146"/>
      <c r="G29" s="24"/>
      <c r="H29" s="24"/>
      <c r="I29" s="24"/>
      <c r="J29" s="24"/>
      <c r="K29" s="23">
        <f t="shared" ref="K29:K64" si="0">SUM(G29:I29)</f>
        <v>0</v>
      </c>
      <c r="L29" s="23">
        <f t="shared" ref="L29:L64" si="1">SUM(G29:J29)</f>
        <v>0</v>
      </c>
      <c r="M29" s="186"/>
      <c r="N29" s="187"/>
      <c r="O29" s="260"/>
      <c r="P29" s="48"/>
      <c r="Q29" s="26" t="s">
        <v>40</v>
      </c>
      <c r="R29" s="36">
        <v>0.25</v>
      </c>
      <c r="S29" s="27">
        <v>200000</v>
      </c>
      <c r="T29" s="27">
        <v>265550</v>
      </c>
      <c r="U29" s="27">
        <v>0</v>
      </c>
      <c r="V29" s="27">
        <v>0</v>
      </c>
      <c r="W29" s="23">
        <f>SUM(S29:U29)</f>
        <v>465550</v>
      </c>
      <c r="X29" s="23">
        <f t="shared" ref="X29:X64" si="2">SUM(S29:V29)</f>
        <v>465550</v>
      </c>
      <c r="Y29" s="175"/>
      <c r="Z29" s="23"/>
      <c r="AA29" s="8"/>
      <c r="AB29" s="40"/>
      <c r="AC29" s="41"/>
      <c r="AD29" s="41"/>
      <c r="AE29" s="41"/>
      <c r="AF29" s="41"/>
      <c r="AG29" s="41"/>
      <c r="AH29" s="41"/>
      <c r="AI29" s="41"/>
      <c r="AJ29" s="41"/>
    </row>
    <row r="30" spans="1:36" x14ac:dyDescent="0.35">
      <c r="A30" s="41"/>
      <c r="B30" s="7"/>
      <c r="C30" s="48" t="s">
        <v>41</v>
      </c>
      <c r="D30" s="34"/>
      <c r="E30" s="37"/>
      <c r="F30" s="146"/>
      <c r="G30" s="24"/>
      <c r="H30" s="24"/>
      <c r="I30" s="24"/>
      <c r="J30" s="24"/>
      <c r="K30" s="23">
        <f t="shared" si="0"/>
        <v>0</v>
      </c>
      <c r="L30" s="23">
        <f t="shared" si="1"/>
        <v>0</v>
      </c>
      <c r="M30" s="186"/>
      <c r="N30" s="187"/>
      <c r="O30" s="260"/>
      <c r="P30" s="48" t="s">
        <v>42</v>
      </c>
      <c r="Q30" s="34"/>
      <c r="R30" s="37"/>
      <c r="S30" s="24"/>
      <c r="T30" s="24"/>
      <c r="U30" s="24"/>
      <c r="V30" s="24"/>
      <c r="W30" s="28">
        <f>SUM(S30:U30)</f>
        <v>0</v>
      </c>
      <c r="X30" s="23">
        <f t="shared" si="2"/>
        <v>0</v>
      </c>
      <c r="Y30" s="173"/>
      <c r="Z30" s="130"/>
      <c r="AA30" s="8"/>
      <c r="AB30" s="40"/>
      <c r="AC30" s="41"/>
      <c r="AD30" s="41"/>
      <c r="AE30" s="41"/>
      <c r="AF30" s="41"/>
      <c r="AG30" s="41"/>
      <c r="AH30" s="41"/>
      <c r="AI30" s="41"/>
      <c r="AJ30" s="41"/>
    </row>
    <row r="31" spans="1:36" x14ac:dyDescent="0.35">
      <c r="A31" s="41"/>
      <c r="B31" s="7"/>
      <c r="C31" s="48" t="s">
        <v>43</v>
      </c>
      <c r="D31" s="34"/>
      <c r="E31" s="37"/>
      <c r="F31" s="146"/>
      <c r="G31" s="24"/>
      <c r="H31" s="24"/>
      <c r="I31" s="24"/>
      <c r="J31" s="24"/>
      <c r="K31" s="23">
        <f t="shared" si="0"/>
        <v>0</v>
      </c>
      <c r="L31" s="23">
        <f t="shared" si="1"/>
        <v>0</v>
      </c>
      <c r="M31" s="186"/>
      <c r="N31" s="187"/>
      <c r="O31" s="260"/>
      <c r="P31" s="48" t="s">
        <v>44</v>
      </c>
      <c r="Q31" s="34"/>
      <c r="R31" s="37"/>
      <c r="S31" s="24"/>
      <c r="T31" s="24"/>
      <c r="U31" s="24"/>
      <c r="V31" s="24"/>
      <c r="W31" s="28">
        <f t="shared" ref="W31:W64" si="3">SUM(S31:U31)</f>
        <v>0</v>
      </c>
      <c r="X31" s="23">
        <f t="shared" si="2"/>
        <v>0</v>
      </c>
      <c r="Y31" s="173"/>
      <c r="Z31" s="130"/>
      <c r="AA31" s="8"/>
      <c r="AB31" s="40"/>
      <c r="AC31" s="41"/>
      <c r="AD31" s="41"/>
      <c r="AE31" s="41"/>
      <c r="AF31" s="41"/>
      <c r="AG31" s="41"/>
      <c r="AH31" s="41"/>
      <c r="AI31" s="41"/>
      <c r="AJ31" s="41"/>
    </row>
    <row r="32" spans="1:36" x14ac:dyDescent="0.35">
      <c r="A32" s="41"/>
      <c r="B32" s="7"/>
      <c r="C32" s="48" t="s">
        <v>45</v>
      </c>
      <c r="D32" s="34"/>
      <c r="E32" s="37"/>
      <c r="F32" s="146"/>
      <c r="G32" s="24"/>
      <c r="H32" s="24"/>
      <c r="I32" s="24"/>
      <c r="J32" s="24"/>
      <c r="K32" s="23">
        <f t="shared" si="0"/>
        <v>0</v>
      </c>
      <c r="L32" s="23">
        <f t="shared" si="1"/>
        <v>0</v>
      </c>
      <c r="M32" s="186"/>
      <c r="N32" s="187"/>
      <c r="O32" s="260"/>
      <c r="P32" s="48" t="s">
        <v>46</v>
      </c>
      <c r="Q32" s="34"/>
      <c r="R32" s="37"/>
      <c r="S32" s="24"/>
      <c r="T32" s="24"/>
      <c r="U32" s="24"/>
      <c r="V32" s="24"/>
      <c r="W32" s="28">
        <f t="shared" si="3"/>
        <v>0</v>
      </c>
      <c r="X32" s="23">
        <f t="shared" si="2"/>
        <v>0</v>
      </c>
      <c r="Y32" s="173"/>
      <c r="Z32" s="130"/>
      <c r="AA32" s="8"/>
      <c r="AB32" s="40"/>
      <c r="AC32" s="41"/>
      <c r="AD32" s="41"/>
      <c r="AE32" s="41"/>
      <c r="AF32" s="41"/>
      <c r="AG32" s="41"/>
      <c r="AH32" s="41"/>
      <c r="AI32" s="41"/>
      <c r="AJ32" s="41"/>
    </row>
    <row r="33" spans="1:36" x14ac:dyDescent="0.35">
      <c r="A33" s="41"/>
      <c r="B33" s="7"/>
      <c r="C33" s="48" t="s">
        <v>47</v>
      </c>
      <c r="D33" s="34"/>
      <c r="E33" s="37"/>
      <c r="F33" s="146"/>
      <c r="G33" s="24"/>
      <c r="H33" s="24"/>
      <c r="I33" s="24"/>
      <c r="J33" s="24"/>
      <c r="K33" s="23">
        <f t="shared" si="0"/>
        <v>0</v>
      </c>
      <c r="L33" s="23">
        <f t="shared" si="1"/>
        <v>0</v>
      </c>
      <c r="M33" s="186"/>
      <c r="N33" s="187"/>
      <c r="O33" s="260"/>
      <c r="P33" s="48" t="s">
        <v>48</v>
      </c>
      <c r="Q33" s="34"/>
      <c r="R33" s="37"/>
      <c r="S33" s="24"/>
      <c r="T33" s="24"/>
      <c r="U33" s="24"/>
      <c r="V33" s="24"/>
      <c r="W33" s="28">
        <f t="shared" si="3"/>
        <v>0</v>
      </c>
      <c r="X33" s="23">
        <f t="shared" si="2"/>
        <v>0</v>
      </c>
      <c r="Y33" s="173"/>
      <c r="Z33" s="130"/>
      <c r="AA33" s="8"/>
      <c r="AB33" s="40"/>
      <c r="AC33" s="41"/>
      <c r="AD33" s="41"/>
      <c r="AE33" s="41"/>
      <c r="AF33" s="41"/>
      <c r="AG33" s="41"/>
      <c r="AH33" s="41"/>
      <c r="AI33" s="41"/>
      <c r="AJ33" s="41"/>
    </row>
    <row r="34" spans="1:36" x14ac:dyDescent="0.35">
      <c r="A34" s="41"/>
      <c r="B34" s="7"/>
      <c r="C34" s="48" t="s">
        <v>49</v>
      </c>
      <c r="D34" s="34"/>
      <c r="E34" s="37"/>
      <c r="F34" s="146"/>
      <c r="G34" s="24"/>
      <c r="H34" s="24"/>
      <c r="I34" s="24"/>
      <c r="J34" s="24"/>
      <c r="K34" s="23">
        <f t="shared" si="0"/>
        <v>0</v>
      </c>
      <c r="L34" s="23">
        <f t="shared" si="1"/>
        <v>0</v>
      </c>
      <c r="M34" s="186"/>
      <c r="N34" s="187"/>
      <c r="O34" s="260"/>
      <c r="P34" s="48" t="s">
        <v>50</v>
      </c>
      <c r="Q34" s="34"/>
      <c r="R34" s="37"/>
      <c r="S34" s="24"/>
      <c r="T34" s="24"/>
      <c r="U34" s="24"/>
      <c r="V34" s="24"/>
      <c r="W34" s="28">
        <f t="shared" si="3"/>
        <v>0</v>
      </c>
      <c r="X34" s="23">
        <f t="shared" si="2"/>
        <v>0</v>
      </c>
      <c r="Y34" s="173"/>
      <c r="Z34" s="130"/>
      <c r="AA34" s="8"/>
      <c r="AB34" s="40"/>
      <c r="AC34" s="41"/>
      <c r="AD34" s="41"/>
      <c r="AE34" s="41"/>
      <c r="AF34" s="41"/>
      <c r="AG34" s="41"/>
      <c r="AH34" s="41"/>
      <c r="AI34" s="41"/>
      <c r="AJ34" s="41"/>
    </row>
    <row r="35" spans="1:36" x14ac:dyDescent="0.35">
      <c r="A35" s="41"/>
      <c r="B35" s="7"/>
      <c r="C35" s="48" t="s">
        <v>51</v>
      </c>
      <c r="D35" s="34"/>
      <c r="E35" s="37"/>
      <c r="F35" s="146"/>
      <c r="G35" s="24"/>
      <c r="H35" s="24"/>
      <c r="I35" s="24"/>
      <c r="J35" s="24"/>
      <c r="K35" s="23">
        <f t="shared" si="0"/>
        <v>0</v>
      </c>
      <c r="L35" s="23">
        <f t="shared" si="1"/>
        <v>0</v>
      </c>
      <c r="M35" s="186"/>
      <c r="N35" s="187"/>
      <c r="O35" s="260"/>
      <c r="P35" s="48" t="s">
        <v>52</v>
      </c>
      <c r="Q35" s="34"/>
      <c r="R35" s="37"/>
      <c r="S35" s="24"/>
      <c r="T35" s="24"/>
      <c r="U35" s="24"/>
      <c r="V35" s="24"/>
      <c r="W35" s="28">
        <f t="shared" si="3"/>
        <v>0</v>
      </c>
      <c r="X35" s="23">
        <f t="shared" si="2"/>
        <v>0</v>
      </c>
      <c r="Y35" s="173"/>
      <c r="Z35" s="130"/>
      <c r="AA35" s="8"/>
      <c r="AB35" s="40"/>
      <c r="AC35" s="41"/>
      <c r="AD35" s="41"/>
      <c r="AE35" s="41"/>
      <c r="AF35" s="41"/>
      <c r="AG35" s="41"/>
      <c r="AH35" s="41"/>
      <c r="AI35" s="41"/>
      <c r="AJ35" s="41"/>
    </row>
    <row r="36" spans="1:36" x14ac:dyDescent="0.35">
      <c r="A36" s="41"/>
      <c r="B36" s="7"/>
      <c r="C36" s="48" t="s">
        <v>53</v>
      </c>
      <c r="D36" s="34"/>
      <c r="E36" s="37"/>
      <c r="F36" s="146"/>
      <c r="G36" s="24"/>
      <c r="H36" s="24"/>
      <c r="I36" s="24"/>
      <c r="J36" s="24"/>
      <c r="K36" s="23">
        <f t="shared" si="0"/>
        <v>0</v>
      </c>
      <c r="L36" s="23">
        <f t="shared" si="1"/>
        <v>0</v>
      </c>
      <c r="M36" s="186"/>
      <c r="N36" s="187"/>
      <c r="O36" s="260"/>
      <c r="P36" s="48" t="s">
        <v>54</v>
      </c>
      <c r="Q36" s="34"/>
      <c r="R36" s="37"/>
      <c r="S36" s="24"/>
      <c r="T36" s="24"/>
      <c r="U36" s="24"/>
      <c r="V36" s="24"/>
      <c r="W36" s="28">
        <f t="shared" si="3"/>
        <v>0</v>
      </c>
      <c r="X36" s="23">
        <f t="shared" si="2"/>
        <v>0</v>
      </c>
      <c r="Y36" s="173"/>
      <c r="Z36" s="130"/>
      <c r="AA36" s="8"/>
      <c r="AB36" s="40"/>
      <c r="AC36" s="41"/>
      <c r="AD36" s="41"/>
      <c r="AE36" s="41"/>
      <c r="AF36" s="41"/>
      <c r="AG36" s="41"/>
      <c r="AH36" s="41"/>
      <c r="AI36" s="41"/>
      <c r="AJ36" s="41"/>
    </row>
    <row r="37" spans="1:36" x14ac:dyDescent="0.35">
      <c r="A37" s="41"/>
      <c r="B37" s="7"/>
      <c r="C37" s="48" t="s">
        <v>55</v>
      </c>
      <c r="D37" s="34"/>
      <c r="E37" s="37"/>
      <c r="F37" s="146"/>
      <c r="G37" s="24"/>
      <c r="H37" s="24"/>
      <c r="I37" s="24"/>
      <c r="J37" s="24"/>
      <c r="K37" s="23">
        <f t="shared" si="0"/>
        <v>0</v>
      </c>
      <c r="L37" s="23">
        <f t="shared" si="1"/>
        <v>0</v>
      </c>
      <c r="M37" s="186"/>
      <c r="N37" s="187"/>
      <c r="O37" s="260"/>
      <c r="P37" s="48" t="s">
        <v>56</v>
      </c>
      <c r="Q37" s="34"/>
      <c r="R37" s="37"/>
      <c r="S37" s="24"/>
      <c r="T37" s="24"/>
      <c r="U37" s="24"/>
      <c r="V37" s="24"/>
      <c r="W37" s="28">
        <f t="shared" si="3"/>
        <v>0</v>
      </c>
      <c r="X37" s="23">
        <f t="shared" si="2"/>
        <v>0</v>
      </c>
      <c r="Y37" s="173"/>
      <c r="Z37" s="130"/>
      <c r="AA37" s="8"/>
      <c r="AB37" s="40"/>
      <c r="AC37" s="41"/>
      <c r="AD37" s="41"/>
      <c r="AE37" s="41"/>
      <c r="AF37" s="41"/>
      <c r="AG37" s="41"/>
      <c r="AH37" s="41"/>
      <c r="AI37" s="41"/>
      <c r="AJ37" s="41"/>
    </row>
    <row r="38" spans="1:36" x14ac:dyDescent="0.35">
      <c r="A38" s="41"/>
      <c r="B38" s="7"/>
      <c r="C38" s="48" t="s">
        <v>57</v>
      </c>
      <c r="D38" s="34"/>
      <c r="E38" s="37"/>
      <c r="F38" s="146"/>
      <c r="G38" s="24"/>
      <c r="H38" s="24"/>
      <c r="I38" s="24"/>
      <c r="J38" s="24"/>
      <c r="K38" s="23">
        <f t="shared" si="0"/>
        <v>0</v>
      </c>
      <c r="L38" s="23">
        <f t="shared" si="1"/>
        <v>0</v>
      </c>
      <c r="M38" s="186"/>
      <c r="N38" s="187"/>
      <c r="O38" s="260"/>
      <c r="P38" s="48" t="s">
        <v>58</v>
      </c>
      <c r="Q38" s="34"/>
      <c r="R38" s="37"/>
      <c r="S38" s="24"/>
      <c r="T38" s="24"/>
      <c r="U38" s="24"/>
      <c r="V38" s="24"/>
      <c r="W38" s="28">
        <f t="shared" si="3"/>
        <v>0</v>
      </c>
      <c r="X38" s="23">
        <f t="shared" si="2"/>
        <v>0</v>
      </c>
      <c r="Y38" s="173"/>
      <c r="Z38" s="130"/>
      <c r="AA38" s="8"/>
      <c r="AB38" s="40"/>
      <c r="AC38" s="41"/>
      <c r="AD38" s="41"/>
      <c r="AE38" s="41"/>
      <c r="AF38" s="41"/>
      <c r="AG38" s="41"/>
      <c r="AH38" s="41"/>
      <c r="AI38" s="41"/>
      <c r="AJ38" s="41"/>
    </row>
    <row r="39" spans="1:36" x14ac:dyDescent="0.35">
      <c r="A39" s="41"/>
      <c r="B39" s="7"/>
      <c r="C39" s="48" t="s">
        <v>59</v>
      </c>
      <c r="D39" s="34"/>
      <c r="E39" s="37"/>
      <c r="F39" s="146"/>
      <c r="G39" s="24"/>
      <c r="H39" s="24"/>
      <c r="I39" s="24"/>
      <c r="J39" s="24"/>
      <c r="K39" s="23">
        <f t="shared" si="0"/>
        <v>0</v>
      </c>
      <c r="L39" s="23">
        <f t="shared" si="1"/>
        <v>0</v>
      </c>
      <c r="M39" s="186"/>
      <c r="N39" s="187"/>
      <c r="O39" s="260"/>
      <c r="P39" s="48" t="s">
        <v>60</v>
      </c>
      <c r="Q39" s="34"/>
      <c r="R39" s="37"/>
      <c r="S39" s="24"/>
      <c r="T39" s="24"/>
      <c r="U39" s="24"/>
      <c r="V39" s="24"/>
      <c r="W39" s="28">
        <f t="shared" si="3"/>
        <v>0</v>
      </c>
      <c r="X39" s="23">
        <f t="shared" si="2"/>
        <v>0</v>
      </c>
      <c r="Y39" s="173"/>
      <c r="Z39" s="130"/>
      <c r="AA39" s="8"/>
      <c r="AB39" s="40"/>
      <c r="AC39" s="41"/>
      <c r="AD39" s="41"/>
      <c r="AE39" s="41"/>
      <c r="AF39" s="41"/>
      <c r="AG39" s="41"/>
      <c r="AH39" s="41"/>
      <c r="AI39" s="41"/>
      <c r="AJ39" s="41"/>
    </row>
    <row r="40" spans="1:36" x14ac:dyDescent="0.35">
      <c r="A40" s="41"/>
      <c r="B40" s="7"/>
      <c r="C40" s="48" t="s">
        <v>61</v>
      </c>
      <c r="D40" s="34"/>
      <c r="E40" s="37"/>
      <c r="F40" s="146"/>
      <c r="G40" s="24"/>
      <c r="H40" s="24"/>
      <c r="I40" s="24"/>
      <c r="J40" s="24"/>
      <c r="K40" s="23">
        <f t="shared" si="0"/>
        <v>0</v>
      </c>
      <c r="L40" s="23">
        <f t="shared" si="1"/>
        <v>0</v>
      </c>
      <c r="M40" s="186"/>
      <c r="N40" s="187"/>
      <c r="O40" s="260"/>
      <c r="P40" s="48" t="s">
        <v>62</v>
      </c>
      <c r="Q40" s="34"/>
      <c r="R40" s="37"/>
      <c r="S40" s="24"/>
      <c r="T40" s="24"/>
      <c r="U40" s="24"/>
      <c r="V40" s="24"/>
      <c r="W40" s="28">
        <f t="shared" si="3"/>
        <v>0</v>
      </c>
      <c r="X40" s="23">
        <f t="shared" si="2"/>
        <v>0</v>
      </c>
      <c r="Y40" s="173"/>
      <c r="Z40" s="130"/>
      <c r="AA40" s="8"/>
      <c r="AB40" s="40"/>
      <c r="AC40" s="41"/>
      <c r="AD40" s="41"/>
      <c r="AE40" s="41"/>
      <c r="AF40" s="41"/>
      <c r="AG40" s="41"/>
      <c r="AH40" s="41"/>
      <c r="AI40" s="41"/>
      <c r="AJ40" s="41"/>
    </row>
    <row r="41" spans="1:36" x14ac:dyDescent="0.35">
      <c r="A41" s="41"/>
      <c r="B41" s="7"/>
      <c r="C41" s="48" t="s">
        <v>63</v>
      </c>
      <c r="D41" s="34"/>
      <c r="E41" s="37"/>
      <c r="F41" s="146"/>
      <c r="G41" s="24"/>
      <c r="H41" s="24"/>
      <c r="I41" s="24"/>
      <c r="J41" s="24"/>
      <c r="K41" s="23">
        <f t="shared" si="0"/>
        <v>0</v>
      </c>
      <c r="L41" s="23">
        <f t="shared" si="1"/>
        <v>0</v>
      </c>
      <c r="M41" s="186"/>
      <c r="N41" s="187"/>
      <c r="O41" s="260"/>
      <c r="P41" s="48" t="s">
        <v>64</v>
      </c>
      <c r="Q41" s="34"/>
      <c r="R41" s="37"/>
      <c r="S41" s="24"/>
      <c r="T41" s="24"/>
      <c r="U41" s="24"/>
      <c r="V41" s="24"/>
      <c r="W41" s="28">
        <f t="shared" si="3"/>
        <v>0</v>
      </c>
      <c r="X41" s="23">
        <f t="shared" si="2"/>
        <v>0</v>
      </c>
      <c r="Y41" s="173"/>
      <c r="Z41" s="130"/>
      <c r="AA41" s="8"/>
      <c r="AB41" s="40"/>
      <c r="AC41" s="41"/>
      <c r="AD41" s="41"/>
      <c r="AE41" s="41"/>
      <c r="AF41" s="41"/>
      <c r="AG41" s="41"/>
      <c r="AH41" s="41"/>
      <c r="AI41" s="41"/>
      <c r="AJ41" s="41"/>
    </row>
    <row r="42" spans="1:36" x14ac:dyDescent="0.35">
      <c r="A42" s="41"/>
      <c r="B42" s="7"/>
      <c r="C42" s="48" t="s">
        <v>65</v>
      </c>
      <c r="D42" s="34"/>
      <c r="E42" s="37"/>
      <c r="F42" s="146"/>
      <c r="G42" s="24"/>
      <c r="H42" s="24"/>
      <c r="I42" s="24"/>
      <c r="J42" s="24"/>
      <c r="K42" s="23">
        <f t="shared" si="0"/>
        <v>0</v>
      </c>
      <c r="L42" s="23">
        <f t="shared" si="1"/>
        <v>0</v>
      </c>
      <c r="M42" s="186"/>
      <c r="N42" s="187"/>
      <c r="O42" s="260"/>
      <c r="P42" s="48" t="s">
        <v>66</v>
      </c>
      <c r="Q42" s="34"/>
      <c r="R42" s="37"/>
      <c r="S42" s="24"/>
      <c r="T42" s="24"/>
      <c r="U42" s="24"/>
      <c r="V42" s="24"/>
      <c r="W42" s="28">
        <f t="shared" si="3"/>
        <v>0</v>
      </c>
      <c r="X42" s="23">
        <f t="shared" si="2"/>
        <v>0</v>
      </c>
      <c r="Y42" s="173"/>
      <c r="Z42" s="130"/>
      <c r="AA42" s="8"/>
      <c r="AB42" s="40"/>
      <c r="AC42" s="41"/>
      <c r="AD42" s="41"/>
      <c r="AE42" s="41"/>
      <c r="AF42" s="41"/>
      <c r="AG42" s="41"/>
      <c r="AH42" s="41"/>
      <c r="AI42" s="41"/>
      <c r="AJ42" s="41"/>
    </row>
    <row r="43" spans="1:36" x14ac:dyDescent="0.35">
      <c r="A43" s="41"/>
      <c r="B43" s="7"/>
      <c r="C43" s="48" t="s">
        <v>67</v>
      </c>
      <c r="D43" s="34"/>
      <c r="E43" s="37"/>
      <c r="F43" s="146"/>
      <c r="G43" s="24"/>
      <c r="H43" s="24"/>
      <c r="I43" s="24"/>
      <c r="J43" s="24"/>
      <c r="K43" s="23">
        <f t="shared" si="0"/>
        <v>0</v>
      </c>
      <c r="L43" s="23">
        <f t="shared" si="1"/>
        <v>0</v>
      </c>
      <c r="M43" s="186"/>
      <c r="N43" s="187"/>
      <c r="O43" s="260"/>
      <c r="P43" s="48" t="s">
        <v>68</v>
      </c>
      <c r="Q43" s="34"/>
      <c r="R43" s="37"/>
      <c r="S43" s="24"/>
      <c r="T43" s="24"/>
      <c r="U43" s="24"/>
      <c r="V43" s="24"/>
      <c r="W43" s="28">
        <f t="shared" si="3"/>
        <v>0</v>
      </c>
      <c r="X43" s="23">
        <f t="shared" si="2"/>
        <v>0</v>
      </c>
      <c r="Y43" s="173"/>
      <c r="Z43" s="130"/>
      <c r="AA43" s="8"/>
      <c r="AB43" s="40"/>
      <c r="AC43" s="41"/>
      <c r="AD43" s="41"/>
      <c r="AE43" s="41"/>
      <c r="AF43" s="41"/>
      <c r="AG43" s="41"/>
      <c r="AH43" s="41"/>
      <c r="AI43" s="41"/>
      <c r="AJ43" s="41"/>
    </row>
    <row r="44" spans="1:36" x14ac:dyDescent="0.35">
      <c r="A44" s="41"/>
      <c r="B44" s="7"/>
      <c r="C44" s="48" t="s">
        <v>69</v>
      </c>
      <c r="D44" s="34"/>
      <c r="E44" s="37"/>
      <c r="F44" s="146"/>
      <c r="G44" s="24"/>
      <c r="H44" s="24"/>
      <c r="I44" s="24"/>
      <c r="J44" s="24"/>
      <c r="K44" s="23">
        <f t="shared" si="0"/>
        <v>0</v>
      </c>
      <c r="L44" s="23">
        <f t="shared" si="1"/>
        <v>0</v>
      </c>
      <c r="M44" s="186"/>
      <c r="N44" s="187"/>
      <c r="O44" s="260"/>
      <c r="P44" s="48" t="s">
        <v>70</v>
      </c>
      <c r="Q44" s="34"/>
      <c r="R44" s="37"/>
      <c r="S44" s="24"/>
      <c r="T44" s="24"/>
      <c r="U44" s="24"/>
      <c r="V44" s="24"/>
      <c r="W44" s="28">
        <f t="shared" si="3"/>
        <v>0</v>
      </c>
      <c r="X44" s="23">
        <f t="shared" si="2"/>
        <v>0</v>
      </c>
      <c r="Y44" s="173"/>
      <c r="Z44" s="130"/>
      <c r="AA44" s="8"/>
      <c r="AB44" s="40"/>
      <c r="AC44" s="41"/>
      <c r="AD44" s="41"/>
      <c r="AE44" s="41"/>
      <c r="AF44" s="41"/>
      <c r="AG44" s="41"/>
      <c r="AH44" s="41"/>
      <c r="AI44" s="41"/>
      <c r="AJ44" s="41"/>
    </row>
    <row r="45" spans="1:36" x14ac:dyDescent="0.35">
      <c r="A45" s="41"/>
      <c r="B45" s="7"/>
      <c r="C45" s="48" t="s">
        <v>71</v>
      </c>
      <c r="D45" s="34"/>
      <c r="E45" s="37"/>
      <c r="F45" s="146"/>
      <c r="G45" s="24"/>
      <c r="H45" s="24"/>
      <c r="I45" s="24"/>
      <c r="J45" s="24"/>
      <c r="K45" s="23">
        <f t="shared" si="0"/>
        <v>0</v>
      </c>
      <c r="L45" s="23">
        <f t="shared" si="1"/>
        <v>0</v>
      </c>
      <c r="M45" s="186"/>
      <c r="N45" s="187"/>
      <c r="O45" s="260"/>
      <c r="P45" s="48" t="s">
        <v>72</v>
      </c>
      <c r="Q45" s="34"/>
      <c r="R45" s="37"/>
      <c r="S45" s="24"/>
      <c r="T45" s="24"/>
      <c r="U45" s="24"/>
      <c r="V45" s="24"/>
      <c r="W45" s="28">
        <f t="shared" si="3"/>
        <v>0</v>
      </c>
      <c r="X45" s="23">
        <f t="shared" si="2"/>
        <v>0</v>
      </c>
      <c r="Y45" s="173"/>
      <c r="Z45" s="130"/>
      <c r="AA45" s="8"/>
      <c r="AB45" s="40"/>
      <c r="AC45" s="41"/>
      <c r="AD45" s="41"/>
      <c r="AE45" s="41"/>
      <c r="AF45" s="41"/>
      <c r="AG45" s="41"/>
      <c r="AH45" s="41"/>
      <c r="AI45" s="41"/>
      <c r="AJ45" s="41"/>
    </row>
    <row r="46" spans="1:36" x14ac:dyDescent="0.35">
      <c r="A46" s="41"/>
      <c r="B46" s="7"/>
      <c r="C46" s="48" t="s">
        <v>73</v>
      </c>
      <c r="D46" s="34"/>
      <c r="E46" s="37"/>
      <c r="F46" s="146"/>
      <c r="G46" s="24"/>
      <c r="H46" s="24"/>
      <c r="I46" s="24"/>
      <c r="J46" s="24"/>
      <c r="K46" s="23">
        <f t="shared" si="0"/>
        <v>0</v>
      </c>
      <c r="L46" s="23">
        <f t="shared" si="1"/>
        <v>0</v>
      </c>
      <c r="M46" s="186"/>
      <c r="N46" s="187"/>
      <c r="O46" s="260"/>
      <c r="P46" s="48" t="s">
        <v>74</v>
      </c>
      <c r="Q46" s="34"/>
      <c r="R46" s="37"/>
      <c r="S46" s="24"/>
      <c r="T46" s="24"/>
      <c r="U46" s="24"/>
      <c r="V46" s="24"/>
      <c r="W46" s="28">
        <f t="shared" si="3"/>
        <v>0</v>
      </c>
      <c r="X46" s="23">
        <f t="shared" si="2"/>
        <v>0</v>
      </c>
      <c r="Y46" s="173"/>
      <c r="Z46" s="130"/>
      <c r="AA46" s="8"/>
      <c r="AB46" s="40"/>
      <c r="AC46" s="41"/>
      <c r="AD46" s="41"/>
      <c r="AE46" s="41"/>
      <c r="AF46" s="41"/>
      <c r="AG46" s="41"/>
      <c r="AH46" s="41"/>
      <c r="AI46" s="41"/>
      <c r="AJ46" s="41"/>
    </row>
    <row r="47" spans="1:36" x14ac:dyDescent="0.35">
      <c r="A47" s="41"/>
      <c r="B47" s="7"/>
      <c r="C47" s="48" t="s">
        <v>75</v>
      </c>
      <c r="D47" s="34"/>
      <c r="E47" s="37"/>
      <c r="F47" s="146"/>
      <c r="G47" s="24"/>
      <c r="H47" s="24"/>
      <c r="I47" s="24"/>
      <c r="J47" s="24"/>
      <c r="K47" s="23">
        <f t="shared" si="0"/>
        <v>0</v>
      </c>
      <c r="L47" s="23">
        <f t="shared" si="1"/>
        <v>0</v>
      </c>
      <c r="M47" s="186"/>
      <c r="N47" s="187"/>
      <c r="O47" s="260"/>
      <c r="P47" s="48" t="s">
        <v>76</v>
      </c>
      <c r="Q47" s="34"/>
      <c r="R47" s="37"/>
      <c r="S47" s="24"/>
      <c r="T47" s="24"/>
      <c r="U47" s="24"/>
      <c r="V47" s="24"/>
      <c r="W47" s="28">
        <f t="shared" si="3"/>
        <v>0</v>
      </c>
      <c r="X47" s="23">
        <f t="shared" si="2"/>
        <v>0</v>
      </c>
      <c r="Y47" s="173"/>
      <c r="Z47" s="130"/>
      <c r="AA47" s="8"/>
      <c r="AB47" s="40"/>
      <c r="AC47" s="41"/>
      <c r="AD47" s="41"/>
      <c r="AE47" s="41"/>
      <c r="AF47" s="41"/>
      <c r="AG47" s="41"/>
      <c r="AH47" s="41"/>
      <c r="AI47" s="41"/>
      <c r="AJ47" s="41"/>
    </row>
    <row r="48" spans="1:36" x14ac:dyDescent="0.35">
      <c r="A48" s="41"/>
      <c r="B48" s="7"/>
      <c r="C48" s="48" t="s">
        <v>77</v>
      </c>
      <c r="D48" s="34"/>
      <c r="E48" s="37"/>
      <c r="F48" s="146"/>
      <c r="G48" s="24"/>
      <c r="H48" s="24"/>
      <c r="I48" s="24"/>
      <c r="J48" s="24"/>
      <c r="K48" s="23">
        <f t="shared" si="0"/>
        <v>0</v>
      </c>
      <c r="L48" s="23">
        <f t="shared" si="1"/>
        <v>0</v>
      </c>
      <c r="M48" s="186"/>
      <c r="N48" s="187"/>
      <c r="O48" s="260"/>
      <c r="P48" s="48" t="s">
        <v>78</v>
      </c>
      <c r="Q48" s="34"/>
      <c r="R48" s="37"/>
      <c r="S48" s="24"/>
      <c r="T48" s="24"/>
      <c r="U48" s="24"/>
      <c r="V48" s="24"/>
      <c r="W48" s="28">
        <f t="shared" si="3"/>
        <v>0</v>
      </c>
      <c r="X48" s="23">
        <f t="shared" si="2"/>
        <v>0</v>
      </c>
      <c r="Y48" s="173"/>
      <c r="Z48" s="130"/>
      <c r="AA48" s="8"/>
      <c r="AB48" s="40"/>
      <c r="AC48" s="41"/>
      <c r="AD48" s="41"/>
      <c r="AE48" s="41"/>
      <c r="AF48" s="41"/>
      <c r="AG48" s="41"/>
      <c r="AH48" s="41"/>
      <c r="AI48" s="41"/>
      <c r="AJ48" s="41"/>
    </row>
    <row r="49" spans="1:36" x14ac:dyDescent="0.35">
      <c r="A49" s="41"/>
      <c r="B49" s="7"/>
      <c r="C49" s="48" t="s">
        <v>79</v>
      </c>
      <c r="D49" s="34"/>
      <c r="E49" s="37"/>
      <c r="F49" s="146"/>
      <c r="G49" s="24"/>
      <c r="H49" s="24"/>
      <c r="I49" s="24"/>
      <c r="J49" s="24"/>
      <c r="K49" s="23">
        <f t="shared" si="0"/>
        <v>0</v>
      </c>
      <c r="L49" s="23">
        <f t="shared" si="1"/>
        <v>0</v>
      </c>
      <c r="M49" s="186"/>
      <c r="N49" s="187"/>
      <c r="O49" s="260"/>
      <c r="P49" s="48" t="s">
        <v>80</v>
      </c>
      <c r="Q49" s="34"/>
      <c r="R49" s="37"/>
      <c r="S49" s="24"/>
      <c r="T49" s="24"/>
      <c r="U49" s="24"/>
      <c r="V49" s="24"/>
      <c r="W49" s="28">
        <f t="shared" si="3"/>
        <v>0</v>
      </c>
      <c r="X49" s="23">
        <f t="shared" si="2"/>
        <v>0</v>
      </c>
      <c r="Y49" s="173"/>
      <c r="Z49" s="130"/>
      <c r="AA49" s="8"/>
      <c r="AB49" s="40"/>
      <c r="AC49" s="41"/>
      <c r="AD49" s="41"/>
      <c r="AE49" s="41"/>
      <c r="AF49" s="41"/>
      <c r="AG49" s="41"/>
      <c r="AH49" s="41"/>
      <c r="AI49" s="41"/>
      <c r="AJ49" s="41"/>
    </row>
    <row r="50" spans="1:36" x14ac:dyDescent="0.35">
      <c r="A50" s="41"/>
      <c r="B50" s="7"/>
      <c r="C50" s="48" t="s">
        <v>81</v>
      </c>
      <c r="D50" s="34"/>
      <c r="E50" s="37"/>
      <c r="F50" s="146"/>
      <c r="G50" s="24"/>
      <c r="H50" s="24"/>
      <c r="I50" s="24"/>
      <c r="J50" s="24"/>
      <c r="K50" s="23">
        <f t="shared" si="0"/>
        <v>0</v>
      </c>
      <c r="L50" s="23">
        <f t="shared" si="1"/>
        <v>0</v>
      </c>
      <c r="M50" s="186"/>
      <c r="N50" s="187"/>
      <c r="O50" s="260"/>
      <c r="P50" s="48" t="s">
        <v>82</v>
      </c>
      <c r="Q50" s="34"/>
      <c r="R50" s="37"/>
      <c r="S50" s="24"/>
      <c r="T50" s="24"/>
      <c r="U50" s="24"/>
      <c r="V50" s="24"/>
      <c r="W50" s="28">
        <f t="shared" si="3"/>
        <v>0</v>
      </c>
      <c r="X50" s="23">
        <f t="shared" si="2"/>
        <v>0</v>
      </c>
      <c r="Y50" s="173"/>
      <c r="Z50" s="130"/>
      <c r="AA50" s="8"/>
      <c r="AB50" s="40"/>
      <c r="AC50" s="41"/>
      <c r="AD50" s="41"/>
      <c r="AE50" s="41"/>
      <c r="AF50" s="41"/>
      <c r="AG50" s="41"/>
      <c r="AH50" s="41"/>
      <c r="AI50" s="41"/>
      <c r="AJ50" s="41"/>
    </row>
    <row r="51" spans="1:36" x14ac:dyDescent="0.35">
      <c r="A51" s="41"/>
      <c r="B51" s="7"/>
      <c r="C51" s="48" t="s">
        <v>83</v>
      </c>
      <c r="D51" s="34"/>
      <c r="E51" s="37"/>
      <c r="F51" s="146"/>
      <c r="G51" s="24"/>
      <c r="H51" s="24"/>
      <c r="I51" s="24"/>
      <c r="J51" s="24"/>
      <c r="K51" s="23">
        <f t="shared" si="0"/>
        <v>0</v>
      </c>
      <c r="L51" s="23">
        <f t="shared" si="1"/>
        <v>0</v>
      </c>
      <c r="M51" s="186"/>
      <c r="N51" s="187"/>
      <c r="O51" s="260"/>
      <c r="P51" s="48" t="s">
        <v>84</v>
      </c>
      <c r="Q51" s="34"/>
      <c r="R51" s="37"/>
      <c r="S51" s="24"/>
      <c r="T51" s="24"/>
      <c r="U51" s="24"/>
      <c r="V51" s="24"/>
      <c r="W51" s="28">
        <f t="shared" si="3"/>
        <v>0</v>
      </c>
      <c r="X51" s="23">
        <f t="shared" si="2"/>
        <v>0</v>
      </c>
      <c r="Y51" s="173"/>
      <c r="Z51" s="130"/>
      <c r="AA51" s="8"/>
      <c r="AB51" s="40"/>
      <c r="AC51" s="41"/>
      <c r="AD51" s="41"/>
      <c r="AE51" s="41"/>
      <c r="AF51" s="41"/>
      <c r="AG51" s="41"/>
      <c r="AH51" s="41"/>
      <c r="AI51" s="41"/>
      <c r="AJ51" s="41"/>
    </row>
    <row r="52" spans="1:36" x14ac:dyDescent="0.35">
      <c r="A52" s="41"/>
      <c r="B52" s="7"/>
      <c r="C52" s="48" t="s">
        <v>85</v>
      </c>
      <c r="D52" s="34"/>
      <c r="E52" s="37"/>
      <c r="F52" s="146"/>
      <c r="G52" s="24"/>
      <c r="H52" s="24"/>
      <c r="I52" s="24"/>
      <c r="J52" s="24"/>
      <c r="K52" s="23">
        <f t="shared" si="0"/>
        <v>0</v>
      </c>
      <c r="L52" s="23">
        <f t="shared" si="1"/>
        <v>0</v>
      </c>
      <c r="M52" s="186"/>
      <c r="N52" s="187"/>
      <c r="O52" s="260"/>
      <c r="P52" s="48" t="s">
        <v>86</v>
      </c>
      <c r="Q52" s="34"/>
      <c r="R52" s="37"/>
      <c r="S52" s="24"/>
      <c r="T52" s="24"/>
      <c r="U52" s="24"/>
      <c r="V52" s="24"/>
      <c r="W52" s="28">
        <f t="shared" si="3"/>
        <v>0</v>
      </c>
      <c r="X52" s="23">
        <f t="shared" si="2"/>
        <v>0</v>
      </c>
      <c r="Y52" s="173"/>
      <c r="Z52" s="130"/>
      <c r="AA52" s="8"/>
      <c r="AB52" s="40"/>
      <c r="AC52" s="41"/>
      <c r="AD52" s="41"/>
      <c r="AE52" s="41"/>
      <c r="AF52" s="41"/>
      <c r="AG52" s="41"/>
      <c r="AH52" s="41"/>
      <c r="AI52" s="41"/>
      <c r="AJ52" s="41"/>
    </row>
    <row r="53" spans="1:36" x14ac:dyDescent="0.35">
      <c r="A53" s="41"/>
      <c r="B53" s="7"/>
      <c r="C53" s="48" t="s">
        <v>87</v>
      </c>
      <c r="D53" s="34"/>
      <c r="E53" s="37"/>
      <c r="F53" s="146"/>
      <c r="G53" s="24"/>
      <c r="H53" s="24"/>
      <c r="I53" s="24"/>
      <c r="J53" s="24"/>
      <c r="K53" s="23">
        <f t="shared" si="0"/>
        <v>0</v>
      </c>
      <c r="L53" s="23">
        <f t="shared" si="1"/>
        <v>0</v>
      </c>
      <c r="M53" s="186"/>
      <c r="N53" s="187"/>
      <c r="O53" s="260"/>
      <c r="P53" s="48" t="s">
        <v>88</v>
      </c>
      <c r="Q53" s="34"/>
      <c r="R53" s="37"/>
      <c r="S53" s="24"/>
      <c r="T53" s="24"/>
      <c r="U53" s="24"/>
      <c r="V53" s="24"/>
      <c r="W53" s="28">
        <f t="shared" si="3"/>
        <v>0</v>
      </c>
      <c r="X53" s="23">
        <f t="shared" si="2"/>
        <v>0</v>
      </c>
      <c r="Y53" s="173"/>
      <c r="Z53" s="130"/>
      <c r="AA53" s="8"/>
      <c r="AB53" s="40"/>
      <c r="AC53" s="41"/>
      <c r="AD53" s="41"/>
      <c r="AE53" s="41"/>
      <c r="AF53" s="41"/>
      <c r="AG53" s="41"/>
      <c r="AH53" s="41"/>
      <c r="AI53" s="41"/>
      <c r="AJ53" s="41"/>
    </row>
    <row r="54" spans="1:36" x14ac:dyDescent="0.35">
      <c r="A54" s="41"/>
      <c r="B54" s="7"/>
      <c r="C54" s="48" t="s">
        <v>89</v>
      </c>
      <c r="D54" s="34"/>
      <c r="E54" s="37"/>
      <c r="F54" s="146"/>
      <c r="G54" s="24"/>
      <c r="H54" s="24"/>
      <c r="I54" s="24"/>
      <c r="J54" s="24"/>
      <c r="K54" s="23">
        <f t="shared" si="0"/>
        <v>0</v>
      </c>
      <c r="L54" s="23">
        <f t="shared" si="1"/>
        <v>0</v>
      </c>
      <c r="M54" s="186"/>
      <c r="N54" s="187"/>
      <c r="O54" s="260"/>
      <c r="P54" s="48" t="s">
        <v>90</v>
      </c>
      <c r="Q54" s="34"/>
      <c r="R54" s="37"/>
      <c r="S54" s="24"/>
      <c r="T54" s="24"/>
      <c r="U54" s="24"/>
      <c r="V54" s="24"/>
      <c r="W54" s="28">
        <f t="shared" si="3"/>
        <v>0</v>
      </c>
      <c r="X54" s="23">
        <f t="shared" si="2"/>
        <v>0</v>
      </c>
      <c r="Y54" s="173"/>
      <c r="Z54" s="130"/>
      <c r="AA54" s="8"/>
      <c r="AB54" s="40"/>
      <c r="AC54" s="41"/>
      <c r="AD54" s="41"/>
      <c r="AE54" s="41"/>
      <c r="AF54" s="41"/>
      <c r="AG54" s="41"/>
      <c r="AH54" s="41"/>
      <c r="AI54" s="41"/>
      <c r="AJ54" s="41"/>
    </row>
    <row r="55" spans="1:36" x14ac:dyDescent="0.35">
      <c r="A55" s="41"/>
      <c r="B55" s="7"/>
      <c r="C55" s="48" t="s">
        <v>91</v>
      </c>
      <c r="D55" s="34"/>
      <c r="E55" s="37"/>
      <c r="F55" s="146"/>
      <c r="G55" s="24"/>
      <c r="H55" s="24"/>
      <c r="I55" s="24"/>
      <c r="J55" s="24"/>
      <c r="K55" s="23">
        <f t="shared" si="0"/>
        <v>0</v>
      </c>
      <c r="L55" s="23">
        <f t="shared" si="1"/>
        <v>0</v>
      </c>
      <c r="M55" s="186"/>
      <c r="N55" s="187"/>
      <c r="O55" s="260"/>
      <c r="P55" s="48" t="s">
        <v>92</v>
      </c>
      <c r="Q55" s="34"/>
      <c r="R55" s="37"/>
      <c r="S55" s="24"/>
      <c r="T55" s="24"/>
      <c r="U55" s="24"/>
      <c r="V55" s="24"/>
      <c r="W55" s="28">
        <f t="shared" si="3"/>
        <v>0</v>
      </c>
      <c r="X55" s="23">
        <f t="shared" si="2"/>
        <v>0</v>
      </c>
      <c r="Y55" s="173"/>
      <c r="Z55" s="130"/>
      <c r="AA55" s="8"/>
      <c r="AB55" s="40"/>
      <c r="AC55" s="41"/>
      <c r="AD55" s="41"/>
      <c r="AE55" s="41"/>
      <c r="AF55" s="41"/>
      <c r="AG55" s="41"/>
      <c r="AH55" s="41"/>
      <c r="AI55" s="41"/>
      <c r="AJ55" s="41"/>
    </row>
    <row r="56" spans="1:36" x14ac:dyDescent="0.35">
      <c r="A56" s="41"/>
      <c r="B56" s="7"/>
      <c r="C56" s="48" t="s">
        <v>93</v>
      </c>
      <c r="D56" s="34"/>
      <c r="E56" s="37"/>
      <c r="F56" s="146"/>
      <c r="G56" s="24"/>
      <c r="H56" s="24"/>
      <c r="I56" s="24"/>
      <c r="J56" s="24"/>
      <c r="K56" s="23">
        <f t="shared" si="0"/>
        <v>0</v>
      </c>
      <c r="L56" s="23">
        <f t="shared" si="1"/>
        <v>0</v>
      </c>
      <c r="M56" s="186"/>
      <c r="N56" s="187"/>
      <c r="O56" s="260"/>
      <c r="P56" s="48" t="s">
        <v>94</v>
      </c>
      <c r="Q56" s="34"/>
      <c r="R56" s="37"/>
      <c r="S56" s="24"/>
      <c r="T56" s="24"/>
      <c r="U56" s="24"/>
      <c r="V56" s="24"/>
      <c r="W56" s="28">
        <f t="shared" si="3"/>
        <v>0</v>
      </c>
      <c r="X56" s="23">
        <f t="shared" si="2"/>
        <v>0</v>
      </c>
      <c r="Y56" s="173"/>
      <c r="Z56" s="130"/>
      <c r="AA56" s="8"/>
      <c r="AB56" s="40"/>
      <c r="AC56" s="41"/>
      <c r="AD56" s="41"/>
      <c r="AE56" s="41"/>
      <c r="AF56" s="41"/>
      <c r="AG56" s="41"/>
      <c r="AH56" s="41"/>
      <c r="AI56" s="41"/>
      <c r="AJ56" s="41"/>
    </row>
    <row r="57" spans="1:36" x14ac:dyDescent="0.35">
      <c r="A57" s="41"/>
      <c r="B57" s="7"/>
      <c r="C57" s="48" t="s">
        <v>95</v>
      </c>
      <c r="D57" s="34"/>
      <c r="E57" s="37"/>
      <c r="F57" s="146"/>
      <c r="G57" s="24"/>
      <c r="H57" s="24"/>
      <c r="I57" s="24"/>
      <c r="J57" s="24"/>
      <c r="K57" s="23">
        <f t="shared" si="0"/>
        <v>0</v>
      </c>
      <c r="L57" s="23">
        <f t="shared" si="1"/>
        <v>0</v>
      </c>
      <c r="M57" s="186"/>
      <c r="N57" s="187"/>
      <c r="O57" s="260"/>
      <c r="P57" s="48" t="s">
        <v>96</v>
      </c>
      <c r="Q57" s="34"/>
      <c r="R57" s="37"/>
      <c r="S57" s="24"/>
      <c r="T57" s="24"/>
      <c r="U57" s="24"/>
      <c r="V57" s="24"/>
      <c r="W57" s="28">
        <f t="shared" si="3"/>
        <v>0</v>
      </c>
      <c r="X57" s="23">
        <f t="shared" si="2"/>
        <v>0</v>
      </c>
      <c r="Y57" s="173"/>
      <c r="Z57" s="130"/>
      <c r="AA57" s="8"/>
      <c r="AB57" s="40"/>
      <c r="AC57" s="41"/>
      <c r="AD57" s="41"/>
      <c r="AE57" s="41"/>
      <c r="AF57" s="41"/>
      <c r="AG57" s="41"/>
      <c r="AH57" s="41"/>
      <c r="AI57" s="41"/>
      <c r="AJ57" s="41"/>
    </row>
    <row r="58" spans="1:36" x14ac:dyDescent="0.35">
      <c r="A58" s="41"/>
      <c r="B58" s="7"/>
      <c r="C58" s="48" t="s">
        <v>97</v>
      </c>
      <c r="D58" s="34"/>
      <c r="E58" s="37"/>
      <c r="F58" s="146"/>
      <c r="G58" s="24"/>
      <c r="H58" s="24"/>
      <c r="I58" s="24"/>
      <c r="J58" s="24"/>
      <c r="K58" s="23">
        <f t="shared" si="0"/>
        <v>0</v>
      </c>
      <c r="L58" s="23">
        <f t="shared" si="1"/>
        <v>0</v>
      </c>
      <c r="M58" s="186"/>
      <c r="N58" s="187"/>
      <c r="O58" s="260"/>
      <c r="P58" s="48" t="s">
        <v>98</v>
      </c>
      <c r="Q58" s="34"/>
      <c r="R58" s="37"/>
      <c r="S58" s="24"/>
      <c r="T58" s="24"/>
      <c r="U58" s="24"/>
      <c r="V58" s="24"/>
      <c r="W58" s="28">
        <f t="shared" si="3"/>
        <v>0</v>
      </c>
      <c r="X58" s="23">
        <f t="shared" si="2"/>
        <v>0</v>
      </c>
      <c r="Y58" s="173"/>
      <c r="Z58" s="130"/>
      <c r="AA58" s="8"/>
      <c r="AB58" s="40"/>
      <c r="AC58" s="41"/>
      <c r="AD58" s="41"/>
      <c r="AE58" s="41"/>
      <c r="AF58" s="41"/>
      <c r="AG58" s="41"/>
      <c r="AH58" s="41"/>
      <c r="AI58" s="41"/>
      <c r="AJ58" s="41"/>
    </row>
    <row r="59" spans="1:36" x14ac:dyDescent="0.35">
      <c r="A59" s="41"/>
      <c r="B59" s="7"/>
      <c r="C59" s="48" t="s">
        <v>99</v>
      </c>
      <c r="D59" s="34"/>
      <c r="E59" s="37"/>
      <c r="F59" s="146"/>
      <c r="G59" s="24"/>
      <c r="H59" s="24"/>
      <c r="I59" s="24"/>
      <c r="J59" s="24"/>
      <c r="K59" s="23">
        <f t="shared" si="0"/>
        <v>0</v>
      </c>
      <c r="L59" s="23">
        <f t="shared" si="1"/>
        <v>0</v>
      </c>
      <c r="M59" s="186"/>
      <c r="N59" s="187"/>
      <c r="O59" s="260"/>
      <c r="P59" s="48" t="s">
        <v>100</v>
      </c>
      <c r="Q59" s="34"/>
      <c r="R59" s="37"/>
      <c r="S59" s="24"/>
      <c r="T59" s="24"/>
      <c r="U59" s="24"/>
      <c r="V59" s="24"/>
      <c r="W59" s="28">
        <f t="shared" si="3"/>
        <v>0</v>
      </c>
      <c r="X59" s="23">
        <f t="shared" si="2"/>
        <v>0</v>
      </c>
      <c r="Y59" s="173"/>
      <c r="Z59" s="130"/>
      <c r="AA59" s="8"/>
      <c r="AB59" s="40"/>
      <c r="AC59" s="41"/>
      <c r="AD59" s="41"/>
      <c r="AE59" s="41"/>
      <c r="AF59" s="41"/>
      <c r="AG59" s="41"/>
      <c r="AH59" s="41"/>
      <c r="AI59" s="41"/>
      <c r="AJ59" s="41"/>
    </row>
    <row r="60" spans="1:36" x14ac:dyDescent="0.35">
      <c r="A60" s="41"/>
      <c r="B60" s="7"/>
      <c r="C60" s="48" t="s">
        <v>101</v>
      </c>
      <c r="D60" s="34"/>
      <c r="E60" s="37"/>
      <c r="F60" s="146"/>
      <c r="G60" s="24"/>
      <c r="H60" s="24"/>
      <c r="I60" s="24"/>
      <c r="J60" s="24"/>
      <c r="K60" s="23">
        <f t="shared" si="0"/>
        <v>0</v>
      </c>
      <c r="L60" s="23">
        <f t="shared" si="1"/>
        <v>0</v>
      </c>
      <c r="M60" s="186"/>
      <c r="N60" s="187"/>
      <c r="O60" s="260"/>
      <c r="P60" s="48" t="s">
        <v>102</v>
      </c>
      <c r="Q60" s="34"/>
      <c r="R60" s="37"/>
      <c r="S60" s="24"/>
      <c r="T60" s="24"/>
      <c r="U60" s="24"/>
      <c r="V60" s="24"/>
      <c r="W60" s="28">
        <f t="shared" si="3"/>
        <v>0</v>
      </c>
      <c r="X60" s="23">
        <f t="shared" si="2"/>
        <v>0</v>
      </c>
      <c r="Y60" s="173"/>
      <c r="Z60" s="130"/>
      <c r="AA60" s="8"/>
      <c r="AB60" s="40"/>
      <c r="AC60" s="41"/>
      <c r="AD60" s="41"/>
      <c r="AE60" s="41"/>
      <c r="AF60" s="41"/>
      <c r="AG60" s="41"/>
      <c r="AH60" s="41"/>
      <c r="AI60" s="41"/>
      <c r="AJ60" s="41"/>
    </row>
    <row r="61" spans="1:36" x14ac:dyDescent="0.35">
      <c r="A61" s="41"/>
      <c r="B61" s="7"/>
      <c r="C61" s="48" t="s">
        <v>103</v>
      </c>
      <c r="D61" s="34"/>
      <c r="E61" s="37"/>
      <c r="F61" s="146"/>
      <c r="G61" s="24"/>
      <c r="H61" s="24"/>
      <c r="I61" s="24"/>
      <c r="J61" s="24"/>
      <c r="K61" s="23">
        <f t="shared" si="0"/>
        <v>0</v>
      </c>
      <c r="L61" s="23">
        <f t="shared" si="1"/>
        <v>0</v>
      </c>
      <c r="M61" s="186"/>
      <c r="N61" s="187"/>
      <c r="O61" s="260"/>
      <c r="P61" s="48" t="s">
        <v>104</v>
      </c>
      <c r="Q61" s="34"/>
      <c r="R61" s="37"/>
      <c r="S61" s="24"/>
      <c r="T61" s="24"/>
      <c r="U61" s="24"/>
      <c r="V61" s="24"/>
      <c r="W61" s="28">
        <f t="shared" si="3"/>
        <v>0</v>
      </c>
      <c r="X61" s="23">
        <f t="shared" si="2"/>
        <v>0</v>
      </c>
      <c r="Y61" s="173"/>
      <c r="Z61" s="130"/>
      <c r="AA61" s="8"/>
      <c r="AB61" s="40"/>
      <c r="AC61" s="41"/>
      <c r="AD61" s="41"/>
      <c r="AE61" s="41"/>
      <c r="AF61" s="41"/>
      <c r="AG61" s="41"/>
      <c r="AH61" s="41"/>
      <c r="AI61" s="41"/>
      <c r="AJ61" s="41"/>
    </row>
    <row r="62" spans="1:36" x14ac:dyDescent="0.35">
      <c r="A62" s="41"/>
      <c r="B62" s="7"/>
      <c r="C62" s="48" t="s">
        <v>105</v>
      </c>
      <c r="D62" s="34"/>
      <c r="E62" s="37"/>
      <c r="F62" s="146"/>
      <c r="G62" s="24"/>
      <c r="H62" s="24"/>
      <c r="I62" s="24"/>
      <c r="J62" s="24"/>
      <c r="K62" s="23">
        <f t="shared" si="0"/>
        <v>0</v>
      </c>
      <c r="L62" s="23">
        <f t="shared" si="1"/>
        <v>0</v>
      </c>
      <c r="M62" s="186"/>
      <c r="N62" s="187"/>
      <c r="O62" s="260"/>
      <c r="P62" s="48" t="s">
        <v>106</v>
      </c>
      <c r="Q62" s="34"/>
      <c r="R62" s="37"/>
      <c r="S62" s="24"/>
      <c r="T62" s="24"/>
      <c r="U62" s="24"/>
      <c r="V62" s="24"/>
      <c r="W62" s="28">
        <f t="shared" si="3"/>
        <v>0</v>
      </c>
      <c r="X62" s="23">
        <f t="shared" si="2"/>
        <v>0</v>
      </c>
      <c r="Y62" s="173"/>
      <c r="Z62" s="130"/>
      <c r="AA62" s="8"/>
      <c r="AB62" s="40"/>
      <c r="AC62" s="41"/>
      <c r="AD62" s="41"/>
      <c r="AE62" s="41"/>
      <c r="AF62" s="41"/>
      <c r="AG62" s="41"/>
      <c r="AH62" s="41"/>
      <c r="AI62" s="41"/>
      <c r="AJ62" s="41"/>
    </row>
    <row r="63" spans="1:36" x14ac:dyDescent="0.35">
      <c r="A63" s="41"/>
      <c r="B63" s="7"/>
      <c r="C63" s="48" t="s">
        <v>107</v>
      </c>
      <c r="D63" s="34"/>
      <c r="E63" s="37"/>
      <c r="F63" s="146"/>
      <c r="G63" s="24"/>
      <c r="H63" s="24"/>
      <c r="I63" s="24"/>
      <c r="J63" s="24"/>
      <c r="K63" s="23">
        <f t="shared" si="0"/>
        <v>0</v>
      </c>
      <c r="L63" s="23">
        <f t="shared" si="1"/>
        <v>0</v>
      </c>
      <c r="M63" s="186"/>
      <c r="N63" s="187"/>
      <c r="O63" s="260"/>
      <c r="P63" s="48" t="s">
        <v>108</v>
      </c>
      <c r="Q63" s="34"/>
      <c r="R63" s="37"/>
      <c r="S63" s="24"/>
      <c r="T63" s="24"/>
      <c r="U63" s="24"/>
      <c r="V63" s="24"/>
      <c r="W63" s="28">
        <f t="shared" si="3"/>
        <v>0</v>
      </c>
      <c r="X63" s="23">
        <f t="shared" si="2"/>
        <v>0</v>
      </c>
      <c r="Y63" s="173"/>
      <c r="Z63" s="130"/>
      <c r="AA63" s="8"/>
      <c r="AB63" s="40"/>
      <c r="AC63" s="41"/>
      <c r="AD63" s="41"/>
      <c r="AE63" s="41"/>
      <c r="AF63" s="41"/>
      <c r="AG63" s="41"/>
      <c r="AH63" s="41"/>
      <c r="AI63" s="41"/>
      <c r="AJ63" s="41"/>
    </row>
    <row r="64" spans="1:36" x14ac:dyDescent="0.35">
      <c r="A64" s="41"/>
      <c r="B64" s="7"/>
      <c r="C64" s="48" t="s">
        <v>109</v>
      </c>
      <c r="D64" s="34"/>
      <c r="E64" s="37"/>
      <c r="F64" s="146"/>
      <c r="G64" s="24"/>
      <c r="H64" s="24"/>
      <c r="I64" s="24"/>
      <c r="J64" s="24"/>
      <c r="K64" s="23">
        <f t="shared" si="0"/>
        <v>0</v>
      </c>
      <c r="L64" s="23">
        <f t="shared" si="1"/>
        <v>0</v>
      </c>
      <c r="M64" s="186"/>
      <c r="N64" s="187"/>
      <c r="O64" s="260"/>
      <c r="P64" s="48" t="s">
        <v>110</v>
      </c>
      <c r="Q64" s="34"/>
      <c r="R64" s="37"/>
      <c r="S64" s="24"/>
      <c r="T64" s="24"/>
      <c r="U64" s="24"/>
      <c r="V64" s="24"/>
      <c r="W64" s="28">
        <f t="shared" si="3"/>
        <v>0</v>
      </c>
      <c r="X64" s="23">
        <f t="shared" si="2"/>
        <v>0</v>
      </c>
      <c r="Y64" s="173"/>
      <c r="Z64" s="130"/>
      <c r="AA64" s="8"/>
      <c r="AB64" s="40"/>
      <c r="AC64" s="41"/>
      <c r="AD64" s="41"/>
      <c r="AE64" s="41"/>
      <c r="AF64" s="41"/>
      <c r="AG64" s="41"/>
      <c r="AH64" s="41"/>
      <c r="AI64" s="41"/>
      <c r="AJ64" s="41"/>
    </row>
    <row r="65" spans="1:36" x14ac:dyDescent="0.35">
      <c r="A65" s="41"/>
      <c r="B65" s="9"/>
      <c r="C65" s="10"/>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11"/>
      <c r="AB65" s="40"/>
      <c r="AC65" s="41"/>
      <c r="AD65" s="41"/>
      <c r="AE65" s="41"/>
      <c r="AF65" s="41"/>
      <c r="AG65" s="41"/>
      <c r="AH65" s="41"/>
      <c r="AI65" s="41"/>
      <c r="AJ65" s="41"/>
    </row>
    <row r="66" spans="1:36" x14ac:dyDescent="0.35">
      <c r="A66" s="41"/>
      <c r="B66" s="41"/>
      <c r="C66" s="41"/>
      <c r="D66" s="41"/>
      <c r="E66" s="41"/>
      <c r="F66" s="41"/>
      <c r="G66" s="41"/>
      <c r="H66" s="41"/>
      <c r="I66" s="41"/>
      <c r="J66" s="41"/>
      <c r="K66" s="41"/>
      <c r="L66" s="41"/>
      <c r="M66" s="41"/>
      <c r="N66" s="41"/>
      <c r="O66" s="41"/>
      <c r="P66" s="41"/>
      <c r="Q66" s="41"/>
      <c r="R66" s="41"/>
      <c r="S66" s="41"/>
      <c r="T66" s="41"/>
      <c r="U66" s="41"/>
      <c r="V66" s="41"/>
      <c r="W66" s="41"/>
      <c r="X66" s="41"/>
      <c r="Y66" s="41"/>
      <c r="Z66" s="41"/>
      <c r="AA66" s="41"/>
      <c r="AB66" s="41"/>
      <c r="AC66" s="41"/>
      <c r="AD66" s="41"/>
      <c r="AE66" s="41"/>
      <c r="AF66" s="41"/>
      <c r="AG66" s="41"/>
      <c r="AH66" s="41"/>
      <c r="AI66" s="41"/>
      <c r="AJ66" s="41"/>
    </row>
  </sheetData>
  <sheetProtection algorithmName="SHA-512" hashValue="H+QraIcWnWF2LtkJ7aWc/aQFGmrmvCVTOtVOkb+XA4oiRHVVaIeCrX8rqfIP7BpuIU+E5xj2BtVs69AUTC+j3w==" saltValue="cXqNHHEJ3cNBBrLmVtqZwQ==" spinCount="100000" sheet="1" formatRows="0" selectLockedCells="1"/>
  <mergeCells count="52">
    <mergeCell ref="C24:C27"/>
    <mergeCell ref="S26:V26"/>
    <mergeCell ref="D6:W6"/>
    <mergeCell ref="E9:H9"/>
    <mergeCell ref="E10:H10"/>
    <mergeCell ref="D20:E20"/>
    <mergeCell ref="D25:D27"/>
    <mergeCell ref="E25:E27"/>
    <mergeCell ref="E11:H11"/>
    <mergeCell ref="E8:H8"/>
    <mergeCell ref="S20:V20"/>
    <mergeCell ref="S21:V21"/>
    <mergeCell ref="Q25:Q27"/>
    <mergeCell ref="R25:R27"/>
    <mergeCell ref="S25:X25"/>
    <mergeCell ref="D21:E21"/>
    <mergeCell ref="A1:B1"/>
    <mergeCell ref="D2:F2"/>
    <mergeCell ref="D3:W3"/>
    <mergeCell ref="D4:W4"/>
    <mergeCell ref="D5:W5"/>
    <mergeCell ref="D12:G12"/>
    <mergeCell ref="W26:W27"/>
    <mergeCell ref="F26:F27"/>
    <mergeCell ref="X26:X27"/>
    <mergeCell ref="S22:V22"/>
    <mergeCell ref="S23:V23"/>
    <mergeCell ref="P24:P27"/>
    <mergeCell ref="G26:J26"/>
    <mergeCell ref="D13:G13"/>
    <mergeCell ref="D14:G14"/>
    <mergeCell ref="D15:G15"/>
    <mergeCell ref="D16:G16"/>
    <mergeCell ref="H20:J20"/>
    <mergeCell ref="H21:J21"/>
    <mergeCell ref="F25:L25"/>
    <mergeCell ref="M25:M27"/>
    <mergeCell ref="Z25:Z27"/>
    <mergeCell ref="Q24:Z24"/>
    <mergeCell ref="D17:G17"/>
    <mergeCell ref="D19:F19"/>
    <mergeCell ref="D22:E22"/>
    <mergeCell ref="D23:E23"/>
    <mergeCell ref="H19:L19"/>
    <mergeCell ref="H22:J22"/>
    <mergeCell ref="H23:J23"/>
    <mergeCell ref="S19:X19"/>
    <mergeCell ref="Y25:Y27"/>
    <mergeCell ref="L26:L27"/>
    <mergeCell ref="K26:K27"/>
    <mergeCell ref="D24:N24"/>
    <mergeCell ref="N25:N27"/>
  </mergeCells>
  <phoneticPr fontId="9" type="noConversion"/>
  <conditionalFormatting sqref="H15 M28:M64 Y28:Y64">
    <cfRule type="expression" dxfId="14" priority="4">
      <formula>$H$14="No"</formula>
    </cfRule>
  </conditionalFormatting>
  <conditionalFormatting sqref="H17">
    <cfRule type="expression" dxfId="13" priority="32">
      <formula>OR($H$14="No",$H$16="No")</formula>
    </cfRule>
  </conditionalFormatting>
  <conditionalFormatting sqref="N28:N64 Z28:Z64">
    <cfRule type="expression" dxfId="12" priority="30">
      <formula>$H$16="No"</formula>
    </cfRule>
  </conditionalFormatting>
  <dataValidations count="3">
    <dataValidation type="decimal" allowBlank="1" showInputMessage="1" showErrorMessage="1" sqref="E28:E64 R28:R64" xr:uid="{9FCBF4E0-9531-459B-A535-CAD49E9A767F}">
      <formula1>0</formula1>
      <formula2>1</formula2>
    </dataValidation>
    <dataValidation type="decimal" allowBlank="1" showInputMessage="1" showErrorMessage="1" sqref="H12" xr:uid="{B5F273E1-6FAB-4233-9DE9-F45BD6A2BE37}">
      <formula1>0</formula1>
      <formula2>20</formula2>
    </dataValidation>
    <dataValidation type="list" allowBlank="1" showInputMessage="1" showErrorMessage="1" sqref="H14 Z28:Z64 N28:N64 H16:H17" xr:uid="{D9034718-EB9C-45A0-94C5-3598D422A4ED}">
      <formula1>"Yes,No"</formula1>
    </dataValidation>
  </dataValidation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8D8FBD-BBB9-4776-A708-C2A6913D1D99}">
  <sheetPr codeName="Sheet7"/>
  <dimension ref="A1:AY90"/>
  <sheetViews>
    <sheetView zoomScale="85" zoomScaleNormal="85" workbookViewId="0">
      <selection activeCell="E8" sqref="E8:H11"/>
    </sheetView>
  </sheetViews>
  <sheetFormatPr defaultRowHeight="14.5" x14ac:dyDescent="0.35"/>
  <cols>
    <col min="4" max="4" width="28.54296875" customWidth="1"/>
    <col min="5" max="5" width="14.1796875" bestFit="1" customWidth="1"/>
    <col min="6" max="6" width="17.54296875" style="13" customWidth="1"/>
    <col min="7" max="8" width="13.81640625" customWidth="1"/>
    <col min="9" max="9" width="14" bestFit="1" customWidth="1"/>
    <col min="10" max="15" width="14" customWidth="1"/>
    <col min="16" max="16" width="12.26953125" bestFit="1" customWidth="1"/>
    <col min="17" max="17" width="8.7265625" bestFit="1" customWidth="1"/>
    <col min="18" max="19" width="14" customWidth="1"/>
    <col min="20" max="20" width="15.54296875" customWidth="1"/>
    <col min="21" max="23" width="14.26953125" customWidth="1"/>
    <col min="26" max="26" width="45.54296875" bestFit="1" customWidth="1"/>
    <col min="27" max="27" width="14.1796875" bestFit="1" customWidth="1"/>
    <col min="28" max="28" width="11.453125" customWidth="1"/>
    <col min="29" max="29" width="10.81640625" customWidth="1"/>
    <col min="30" max="31" width="11.453125" customWidth="1"/>
    <col min="32" max="32" width="16" customWidth="1"/>
    <col min="33" max="33" width="14.26953125" customWidth="1"/>
    <col min="34" max="34" width="13.1796875" customWidth="1"/>
    <col min="35" max="35" width="14.26953125" customWidth="1"/>
  </cols>
  <sheetData>
    <row r="1" spans="1:51" x14ac:dyDescent="0.35">
      <c r="A1" s="301"/>
      <c r="B1" s="301"/>
      <c r="C1" s="257"/>
      <c r="D1" s="257"/>
      <c r="E1" s="257"/>
      <c r="F1" s="16"/>
      <c r="G1" s="257"/>
      <c r="H1" s="257"/>
      <c r="I1" s="257"/>
      <c r="J1" s="257"/>
      <c r="K1" s="257"/>
      <c r="L1" s="257"/>
      <c r="M1" s="257"/>
      <c r="N1" s="257"/>
      <c r="O1" s="257"/>
      <c r="P1" s="257"/>
      <c r="Q1" s="257"/>
      <c r="R1" s="257"/>
      <c r="S1" s="257"/>
      <c r="T1" s="257"/>
      <c r="U1" s="257"/>
      <c r="V1" s="257"/>
      <c r="W1" s="257"/>
      <c r="X1" s="257"/>
      <c r="Y1" s="257"/>
      <c r="Z1" s="257"/>
      <c r="AA1" s="257"/>
      <c r="AB1" s="257"/>
      <c r="AC1" s="257"/>
      <c r="AD1" s="257"/>
      <c r="AE1" s="257"/>
      <c r="AF1" s="257"/>
      <c r="AG1" s="257"/>
      <c r="AH1" s="257"/>
      <c r="AI1" s="257"/>
      <c r="AJ1" s="257"/>
      <c r="AK1" s="257"/>
      <c r="AL1" s="41"/>
      <c r="AM1" s="41"/>
      <c r="AN1" s="41"/>
      <c r="AO1" s="41"/>
      <c r="AP1" s="41"/>
      <c r="AQ1" s="41"/>
      <c r="AR1" s="41"/>
      <c r="AS1" s="41"/>
      <c r="AT1" s="1"/>
      <c r="AU1" s="1"/>
      <c r="AV1" s="1"/>
      <c r="AW1" s="1"/>
      <c r="AX1" s="1"/>
      <c r="AY1" s="1"/>
    </row>
    <row r="2" spans="1:51" ht="15.5" x14ac:dyDescent="0.35">
      <c r="A2" s="41"/>
      <c r="B2" s="4"/>
      <c r="C2" s="5"/>
      <c r="D2" s="302"/>
      <c r="E2" s="302"/>
      <c r="F2" s="302"/>
      <c r="G2" s="302"/>
      <c r="H2" s="5"/>
      <c r="I2" s="5"/>
      <c r="J2" s="5"/>
      <c r="K2" s="5"/>
      <c r="L2" s="5"/>
      <c r="M2" s="5"/>
      <c r="N2" s="5"/>
      <c r="O2" s="5"/>
      <c r="P2" s="5"/>
      <c r="Q2" s="5"/>
      <c r="R2" s="5"/>
      <c r="S2" s="5"/>
      <c r="T2" s="5"/>
      <c r="U2" s="5"/>
      <c r="V2" s="5"/>
      <c r="W2" s="5"/>
      <c r="X2" s="5"/>
      <c r="Y2" s="5"/>
      <c r="Z2" s="5"/>
      <c r="AA2" s="5"/>
      <c r="AB2" s="5"/>
      <c r="AC2" s="5"/>
      <c r="AD2" s="5"/>
      <c r="AE2" s="5"/>
      <c r="AF2" s="5"/>
      <c r="AG2" s="5"/>
      <c r="AH2" s="5"/>
      <c r="AI2" s="5"/>
      <c r="AJ2" s="6"/>
      <c r="AK2" s="40"/>
      <c r="AL2" s="41"/>
      <c r="AM2" s="41"/>
      <c r="AN2" s="41"/>
      <c r="AO2" s="41"/>
      <c r="AP2" s="41"/>
      <c r="AQ2" s="41"/>
      <c r="AR2" s="41"/>
      <c r="AS2" s="41"/>
      <c r="AT2" s="1"/>
      <c r="AU2" s="1"/>
      <c r="AV2" s="1"/>
      <c r="AW2" s="1"/>
      <c r="AX2" s="1"/>
      <c r="AY2" s="1"/>
    </row>
    <row r="3" spans="1:51" ht="18.5" x14ac:dyDescent="0.45">
      <c r="A3" s="41"/>
      <c r="B3" s="2"/>
      <c r="C3" s="46"/>
      <c r="D3" s="303" t="s">
        <v>111</v>
      </c>
      <c r="E3" s="303"/>
      <c r="F3" s="303"/>
      <c r="G3" s="303"/>
      <c r="H3" s="303"/>
      <c r="I3" s="303"/>
      <c r="J3" s="303"/>
      <c r="K3" s="303"/>
      <c r="L3" s="303"/>
      <c r="M3" s="303"/>
      <c r="N3" s="303"/>
      <c r="O3" s="303"/>
      <c r="P3" s="303"/>
      <c r="Q3" s="303"/>
      <c r="R3" s="303"/>
      <c r="S3" s="303"/>
      <c r="T3" s="303"/>
      <c r="U3" s="303"/>
      <c r="V3" s="303"/>
      <c r="W3" s="303"/>
      <c r="X3" s="303"/>
      <c r="Y3" s="303"/>
      <c r="Z3" s="303"/>
      <c r="AA3" s="303"/>
      <c r="AB3" s="303"/>
      <c r="AC3" s="303"/>
      <c r="AD3" s="303"/>
      <c r="AE3" s="303"/>
      <c r="AF3" s="303"/>
      <c r="AG3" s="264"/>
      <c r="AH3" s="264"/>
      <c r="AI3" s="264"/>
      <c r="AJ3" s="3"/>
      <c r="AK3" s="40"/>
      <c r="AL3" s="41"/>
      <c r="AM3" s="41"/>
      <c r="AN3" s="41"/>
      <c r="AO3" s="41"/>
      <c r="AP3" s="41"/>
      <c r="AQ3" s="41"/>
      <c r="AR3" s="41"/>
      <c r="AS3" s="41"/>
      <c r="AT3" s="1"/>
      <c r="AU3" s="1"/>
      <c r="AV3" s="1"/>
      <c r="AW3" s="1"/>
      <c r="AX3" s="1"/>
      <c r="AY3" s="1"/>
    </row>
    <row r="4" spans="1:51" ht="15.5" x14ac:dyDescent="0.35">
      <c r="A4" s="41"/>
      <c r="B4" s="2"/>
      <c r="C4" s="46"/>
      <c r="D4" s="304" t="s">
        <v>2</v>
      </c>
      <c r="E4" s="304"/>
      <c r="F4" s="304"/>
      <c r="G4" s="304"/>
      <c r="H4" s="304"/>
      <c r="I4" s="304"/>
      <c r="J4" s="304"/>
      <c r="K4" s="304"/>
      <c r="L4" s="304"/>
      <c r="M4" s="304"/>
      <c r="N4" s="304"/>
      <c r="O4" s="304"/>
      <c r="P4" s="304"/>
      <c r="Q4" s="304"/>
      <c r="R4" s="304"/>
      <c r="S4" s="304"/>
      <c r="T4" s="304"/>
      <c r="U4" s="304"/>
      <c r="V4" s="304"/>
      <c r="W4" s="304"/>
      <c r="X4" s="304"/>
      <c r="Y4" s="304"/>
      <c r="Z4" s="304"/>
      <c r="AA4" s="304"/>
      <c r="AB4" s="304"/>
      <c r="AC4" s="304"/>
      <c r="AD4" s="304"/>
      <c r="AE4" s="304"/>
      <c r="AF4" s="304"/>
      <c r="AG4" s="265"/>
      <c r="AH4" s="265"/>
      <c r="AI4" s="265"/>
      <c r="AJ4" s="3"/>
      <c r="AK4" s="40"/>
      <c r="AL4" s="41"/>
      <c r="AM4" s="41"/>
      <c r="AN4" s="41"/>
      <c r="AO4" s="41"/>
      <c r="AP4" s="41"/>
      <c r="AQ4" s="41"/>
      <c r="AR4" s="41"/>
      <c r="AS4" s="41"/>
      <c r="AT4" s="1"/>
      <c r="AU4" s="1"/>
      <c r="AV4" s="1"/>
      <c r="AW4" s="1"/>
      <c r="AX4" s="1"/>
      <c r="AY4" s="1"/>
    </row>
    <row r="5" spans="1:51" ht="15.5" x14ac:dyDescent="0.35">
      <c r="A5" s="41"/>
      <c r="B5" s="2"/>
      <c r="C5" s="46"/>
      <c r="D5" s="304" t="s">
        <v>112</v>
      </c>
      <c r="E5" s="304"/>
      <c r="F5" s="304"/>
      <c r="G5" s="304"/>
      <c r="H5" s="304"/>
      <c r="I5" s="304"/>
      <c r="J5" s="304"/>
      <c r="K5" s="304"/>
      <c r="L5" s="304"/>
      <c r="M5" s="304"/>
      <c r="N5" s="304"/>
      <c r="O5" s="304"/>
      <c r="P5" s="304"/>
      <c r="Q5" s="304"/>
      <c r="R5" s="304"/>
      <c r="S5" s="304"/>
      <c r="T5" s="304"/>
      <c r="U5" s="304"/>
      <c r="V5" s="304"/>
      <c r="W5" s="304"/>
      <c r="X5" s="304"/>
      <c r="Y5" s="304"/>
      <c r="Z5" s="304"/>
      <c r="AA5" s="304"/>
      <c r="AB5" s="304"/>
      <c r="AC5" s="304"/>
      <c r="AD5" s="304"/>
      <c r="AE5" s="304"/>
      <c r="AF5" s="304"/>
      <c r="AG5" s="265"/>
      <c r="AH5" s="265"/>
      <c r="AI5" s="265"/>
      <c r="AJ5" s="3"/>
      <c r="AK5" s="40"/>
      <c r="AL5" s="41"/>
      <c r="AM5" s="41"/>
      <c r="AN5" s="41"/>
      <c r="AO5" s="41"/>
      <c r="AP5" s="41"/>
      <c r="AQ5" s="41"/>
      <c r="AR5" s="41"/>
      <c r="AS5" s="41"/>
      <c r="AT5" s="1"/>
      <c r="AU5" s="1"/>
      <c r="AV5" s="1"/>
      <c r="AW5" s="1"/>
      <c r="AX5" s="1"/>
      <c r="AY5" s="1"/>
    </row>
    <row r="6" spans="1:51" ht="15.5" x14ac:dyDescent="0.35">
      <c r="A6" s="41"/>
      <c r="B6" s="2"/>
      <c r="C6" s="46"/>
      <c r="D6" s="304" t="s">
        <v>113</v>
      </c>
      <c r="E6" s="304"/>
      <c r="F6" s="304"/>
      <c r="G6" s="304"/>
      <c r="H6" s="304"/>
      <c r="I6" s="304"/>
      <c r="J6" s="304"/>
      <c r="K6" s="304"/>
      <c r="L6" s="304"/>
      <c r="M6" s="304"/>
      <c r="N6" s="304"/>
      <c r="O6" s="304"/>
      <c r="P6" s="304"/>
      <c r="Q6" s="304"/>
      <c r="R6" s="304"/>
      <c r="S6" s="304"/>
      <c r="T6" s="304"/>
      <c r="U6" s="304"/>
      <c r="V6" s="304"/>
      <c r="W6" s="304"/>
      <c r="X6" s="304"/>
      <c r="Y6" s="304"/>
      <c r="Z6" s="304"/>
      <c r="AA6" s="304"/>
      <c r="AB6" s="304"/>
      <c r="AC6" s="304"/>
      <c r="AD6" s="304"/>
      <c r="AE6" s="304"/>
      <c r="AF6" s="304"/>
      <c r="AG6" s="265"/>
      <c r="AH6" s="265"/>
      <c r="AI6" s="265"/>
      <c r="AJ6" s="3"/>
      <c r="AK6" s="40"/>
      <c r="AL6" s="41"/>
      <c r="AM6" s="41"/>
      <c r="AN6" s="41"/>
      <c r="AO6" s="41"/>
      <c r="AP6" s="41"/>
      <c r="AQ6" s="41"/>
      <c r="AR6" s="41"/>
      <c r="AS6" s="41"/>
      <c r="AT6" s="1"/>
      <c r="AU6" s="1"/>
      <c r="AV6" s="1"/>
      <c r="AW6" s="1"/>
      <c r="AX6" s="1"/>
      <c r="AY6" s="1"/>
    </row>
    <row r="7" spans="1:51" ht="15.5" x14ac:dyDescent="0.35">
      <c r="A7" s="41"/>
      <c r="B7" s="2"/>
      <c r="C7" s="46"/>
      <c r="D7" s="265"/>
      <c r="E7" s="265"/>
      <c r="F7" s="265"/>
      <c r="G7" s="265"/>
      <c r="H7" s="265"/>
      <c r="I7" s="265"/>
      <c r="J7" s="265"/>
      <c r="K7" s="265"/>
      <c r="L7" s="265"/>
      <c r="M7" s="265"/>
      <c r="N7" s="265"/>
      <c r="O7" s="265"/>
      <c r="P7" s="265"/>
      <c r="Q7" s="265"/>
      <c r="R7" s="265"/>
      <c r="S7" s="265"/>
      <c r="T7" s="265"/>
      <c r="U7" s="265"/>
      <c r="V7" s="265"/>
      <c r="W7" s="265"/>
      <c r="X7" s="265"/>
      <c r="Y7" s="265"/>
      <c r="Z7" s="265"/>
      <c r="AA7" s="265"/>
      <c r="AB7" s="260"/>
      <c r="AC7" s="260"/>
      <c r="AD7" s="260"/>
      <c r="AE7" s="260"/>
      <c r="AF7" s="260"/>
      <c r="AG7" s="260"/>
      <c r="AH7" s="265"/>
      <c r="AI7" s="265"/>
      <c r="AJ7" s="3"/>
      <c r="AK7" s="40"/>
      <c r="AL7" s="41"/>
      <c r="AM7" s="41"/>
      <c r="AN7" s="41"/>
      <c r="AO7" s="41"/>
      <c r="AP7" s="41"/>
      <c r="AQ7" s="41"/>
      <c r="AR7" s="41"/>
      <c r="AS7" s="41"/>
      <c r="AT7" s="1"/>
      <c r="AU7" s="1"/>
      <c r="AV7" s="1"/>
      <c r="AW7" s="1"/>
      <c r="AX7" s="1"/>
      <c r="AY7" s="1"/>
    </row>
    <row r="8" spans="1:51" ht="15.5" x14ac:dyDescent="0.35">
      <c r="A8" s="41"/>
      <c r="B8" s="2"/>
      <c r="C8" s="46"/>
      <c r="D8" s="263" t="s">
        <v>3</v>
      </c>
      <c r="E8" s="308"/>
      <c r="F8" s="309"/>
      <c r="G8" s="309"/>
      <c r="H8" s="310"/>
      <c r="I8" s="265"/>
      <c r="J8" s="265"/>
      <c r="K8" s="265"/>
      <c r="L8" s="265"/>
      <c r="M8" s="265"/>
      <c r="N8" s="265"/>
      <c r="O8" s="265"/>
      <c r="P8" s="265"/>
      <c r="Q8" s="265"/>
      <c r="R8" s="265"/>
      <c r="S8" s="265"/>
      <c r="T8" s="265"/>
      <c r="U8" s="265"/>
      <c r="V8" s="265"/>
      <c r="W8" s="265"/>
      <c r="X8" s="265"/>
      <c r="Y8" s="265"/>
      <c r="Z8" s="265"/>
      <c r="AA8" s="265"/>
      <c r="AB8" s="260"/>
      <c r="AC8" s="260"/>
      <c r="AD8" s="260"/>
      <c r="AE8" s="260"/>
      <c r="AF8" s="260"/>
      <c r="AG8" s="260"/>
      <c r="AH8" s="265"/>
      <c r="AI8" s="265"/>
      <c r="AJ8" s="3"/>
      <c r="AK8" s="40"/>
      <c r="AL8" s="41"/>
      <c r="AM8" s="41"/>
      <c r="AN8" s="41"/>
      <c r="AO8" s="41"/>
      <c r="AP8" s="41"/>
      <c r="AQ8" s="41"/>
      <c r="AR8" s="41"/>
      <c r="AS8" s="41"/>
      <c r="AT8" s="1"/>
      <c r="AU8" s="1"/>
      <c r="AV8" s="1"/>
      <c r="AW8" s="1"/>
      <c r="AX8" s="1"/>
      <c r="AY8" s="1"/>
    </row>
    <row r="9" spans="1:51" x14ac:dyDescent="0.35">
      <c r="A9" s="41"/>
      <c r="B9" s="7"/>
      <c r="C9" s="45"/>
      <c r="D9" s="263" t="s">
        <v>4</v>
      </c>
      <c r="E9" s="308"/>
      <c r="F9" s="309"/>
      <c r="G9" s="309"/>
      <c r="H9" s="310"/>
      <c r="I9" s="260"/>
      <c r="J9" s="260"/>
      <c r="K9" s="260"/>
      <c r="L9" s="260"/>
      <c r="M9" s="260"/>
      <c r="N9" s="260"/>
      <c r="O9" s="260"/>
      <c r="P9" s="260"/>
      <c r="Q9" s="260"/>
      <c r="R9" s="260"/>
      <c r="S9" s="260"/>
      <c r="T9" s="260"/>
      <c r="U9" s="260"/>
      <c r="V9" s="260"/>
      <c r="W9" s="260"/>
      <c r="X9" s="260"/>
      <c r="Y9" s="260"/>
      <c r="Z9" s="260"/>
      <c r="AA9" s="260"/>
      <c r="AB9" s="260"/>
      <c r="AC9" s="260"/>
      <c r="AD9" s="260"/>
      <c r="AE9" s="260"/>
      <c r="AF9" s="260"/>
      <c r="AG9" s="260"/>
      <c r="AH9" s="31"/>
      <c r="AI9" s="31"/>
      <c r="AJ9" s="8"/>
      <c r="AK9" s="40"/>
      <c r="AL9" s="14" t="str">
        <f>IF(ISBLANK(E9),"Required Information","")</f>
        <v>Required Information</v>
      </c>
      <c r="AM9" s="41"/>
      <c r="AN9" s="41"/>
      <c r="AO9" s="41"/>
      <c r="AP9" s="41"/>
      <c r="AQ9" s="41"/>
      <c r="AR9" s="41"/>
      <c r="AS9" s="41"/>
    </row>
    <row r="10" spans="1:51" x14ac:dyDescent="0.35">
      <c r="A10" s="41"/>
      <c r="B10" s="7"/>
      <c r="C10" s="45"/>
      <c r="D10" s="263" t="s">
        <v>5</v>
      </c>
      <c r="E10" s="308"/>
      <c r="F10" s="309"/>
      <c r="G10" s="309"/>
      <c r="H10" s="310"/>
      <c r="I10" s="260"/>
      <c r="J10" s="260"/>
      <c r="K10" s="260"/>
      <c r="L10" s="260"/>
      <c r="M10" s="260"/>
      <c r="N10" s="260"/>
      <c r="O10" s="260"/>
      <c r="P10" s="260"/>
      <c r="Q10" s="260"/>
      <c r="R10" s="260"/>
      <c r="S10" s="260"/>
      <c r="T10" s="260"/>
      <c r="U10" s="260"/>
      <c r="V10" s="260"/>
      <c r="W10" s="260"/>
      <c r="X10" s="260"/>
      <c r="Y10" s="260"/>
      <c r="Z10" s="260"/>
      <c r="AA10" s="260"/>
      <c r="AB10" s="260"/>
      <c r="AC10" s="260"/>
      <c r="AD10" s="260"/>
      <c r="AE10" s="260"/>
      <c r="AF10" s="260"/>
      <c r="AG10" s="260"/>
      <c r="AH10" s="31"/>
      <c r="AI10" s="31"/>
      <c r="AJ10" s="8"/>
      <c r="AK10" s="40"/>
      <c r="AL10" s="14"/>
      <c r="AM10" s="41"/>
      <c r="AN10" s="41"/>
      <c r="AO10" s="41"/>
      <c r="AP10" s="41"/>
      <c r="AQ10" s="41"/>
      <c r="AR10" s="41"/>
      <c r="AS10" s="41"/>
    </row>
    <row r="11" spans="1:51" x14ac:dyDescent="0.35">
      <c r="A11" s="41"/>
      <c r="B11" s="7"/>
      <c r="C11" s="45"/>
      <c r="D11" s="263" t="s">
        <v>6</v>
      </c>
      <c r="E11" s="308"/>
      <c r="F11" s="309"/>
      <c r="G11" s="309"/>
      <c r="H11" s="310"/>
      <c r="I11" s="260"/>
      <c r="J11" s="260"/>
      <c r="K11" s="260"/>
      <c r="L11" s="260"/>
      <c r="M11" s="260"/>
      <c r="N11" s="260"/>
      <c r="O11" s="260"/>
      <c r="P11" s="260"/>
      <c r="Q11" s="260"/>
      <c r="R11" s="260"/>
      <c r="S11" s="260"/>
      <c r="T11" s="260"/>
      <c r="U11" s="260"/>
      <c r="V11" s="260"/>
      <c r="W11" s="260"/>
      <c r="X11" s="260"/>
      <c r="Y11" s="260"/>
      <c r="Z11" s="260"/>
      <c r="AA11" s="260"/>
      <c r="AB11" s="260"/>
      <c r="AC11" s="260"/>
      <c r="AD11" s="260"/>
      <c r="AE11" s="260"/>
      <c r="AF11" s="260"/>
      <c r="AG11" s="260"/>
      <c r="AH11" s="31"/>
      <c r="AI11" s="31"/>
      <c r="AJ11" s="8"/>
      <c r="AK11" s="40"/>
      <c r="AL11" s="14"/>
      <c r="AM11" s="41"/>
      <c r="AN11" s="41"/>
      <c r="AO11" s="41"/>
      <c r="AP11" s="41"/>
      <c r="AQ11" s="41"/>
      <c r="AR11" s="41"/>
      <c r="AS11" s="41"/>
    </row>
    <row r="12" spans="1:51" x14ac:dyDescent="0.35">
      <c r="A12" s="41"/>
      <c r="B12" s="7"/>
      <c r="C12" s="45"/>
      <c r="D12" s="260"/>
      <c r="E12" s="260"/>
      <c r="F12" s="260"/>
      <c r="G12" s="320" t="str">
        <f>IF(SUM(B22:B88)&gt;0,"Delete values from red shaded cells - inconsistent with selected Compensation Structure for the row","")</f>
        <v/>
      </c>
      <c r="H12" s="320"/>
      <c r="I12" s="320"/>
      <c r="J12" s="320"/>
      <c r="K12" s="320"/>
      <c r="L12" s="320"/>
      <c r="M12" s="320"/>
      <c r="N12" s="320"/>
      <c r="O12" s="320"/>
      <c r="P12" s="320"/>
      <c r="Q12" s="320"/>
      <c r="R12" s="320"/>
      <c r="S12" s="273"/>
      <c r="T12" s="260"/>
      <c r="U12" s="260"/>
      <c r="V12" s="260"/>
      <c r="W12" s="260"/>
      <c r="X12" s="260"/>
      <c r="Y12" s="260"/>
      <c r="Z12" s="260"/>
      <c r="AA12" s="260"/>
      <c r="AB12" s="260"/>
      <c r="AC12" s="260"/>
      <c r="AD12" s="260"/>
      <c r="AE12" s="260"/>
      <c r="AF12" s="260"/>
      <c r="AG12" s="260"/>
      <c r="AH12" s="260"/>
      <c r="AI12" s="260"/>
      <c r="AJ12" s="8"/>
      <c r="AK12" s="40"/>
      <c r="AL12" s="14"/>
      <c r="AM12" s="41"/>
      <c r="AN12" s="41"/>
      <c r="AO12" s="41"/>
      <c r="AP12" s="41"/>
      <c r="AQ12" s="41"/>
      <c r="AR12" s="41"/>
      <c r="AS12" s="41"/>
    </row>
    <row r="13" spans="1:51" x14ac:dyDescent="0.35">
      <c r="A13" s="41"/>
      <c r="B13" s="7"/>
      <c r="C13" s="45"/>
      <c r="D13" s="283" t="s">
        <v>114</v>
      </c>
      <c r="E13" s="284"/>
      <c r="F13" s="284"/>
      <c r="G13" s="321" t="s">
        <v>14</v>
      </c>
      <c r="H13" s="322"/>
      <c r="I13" s="322"/>
      <c r="J13" s="323"/>
      <c r="K13" s="273"/>
      <c r="L13" s="273"/>
      <c r="M13" s="273"/>
      <c r="N13" s="273"/>
      <c r="O13" s="273"/>
      <c r="P13" s="315" t="s">
        <v>15</v>
      </c>
      <c r="Q13" s="315"/>
      <c r="R13" s="315"/>
      <c r="S13" s="315"/>
      <c r="T13" s="315"/>
      <c r="U13" s="315"/>
      <c r="V13" s="260"/>
      <c r="W13" s="260"/>
      <c r="X13" s="260"/>
      <c r="Y13" s="260"/>
      <c r="Z13" s="260"/>
      <c r="AA13" s="260"/>
      <c r="AB13" s="313" t="s">
        <v>16</v>
      </c>
      <c r="AC13" s="313"/>
      <c r="AD13" s="313"/>
      <c r="AE13" s="313"/>
      <c r="AF13" s="313"/>
      <c r="AG13" s="313"/>
      <c r="AH13" s="260"/>
      <c r="AI13" s="260"/>
      <c r="AJ13" s="8"/>
      <c r="AK13" s="40"/>
      <c r="AL13" s="14"/>
      <c r="AM13" s="41"/>
      <c r="AN13" s="41"/>
      <c r="AO13" s="41"/>
      <c r="AP13" s="41"/>
      <c r="AQ13" s="41"/>
      <c r="AR13" s="41"/>
      <c r="AS13" s="41"/>
    </row>
    <row r="14" spans="1:51" x14ac:dyDescent="0.35">
      <c r="A14" s="41"/>
      <c r="B14" s="7"/>
      <c r="C14" s="8"/>
      <c r="D14" s="311" t="str">
        <f>'Part IV-1'!H20</f>
        <v>Base Bid Proposal</v>
      </c>
      <c r="E14" s="311"/>
      <c r="F14" s="266" cm="1">
        <f t="array" ref="F14">_xlfn.IFS('Part IV-1'!H16="No",SUM(S24:S88),'Part IV-1'!H16="Yes",SUMPRODUCT(S24:S88,--(W24:W88="No")),TRUE,"")</f>
        <v>0</v>
      </c>
      <c r="G14" s="311" t="str">
        <f>D14</f>
        <v>Base Bid Proposal</v>
      </c>
      <c r="H14" s="311"/>
      <c r="I14" s="311"/>
      <c r="J14" s="266" cm="1">
        <f t="array" ref="J14">_xlfn.IFS('Part IV-1'!H16="No",SUMPRODUCT(G24:G88,H24:H88)/50+SUMPRODUCT(J24:J88,K24:K88)/50+SUMPRODUCT(M24:M88,N24:N88)/50+SUMPRODUCT(P24:P88,Q24:Q88)/50,'Part IV-1'!H16="Yes",SUMPRODUCT(G24:G88,H24:H88,--(W24:W88="No"))/50+SUMPRODUCT(J24:J88,K24:K88,--(W24:W88="No"))/50+SUMPRODUCT(M24:M88,N24:N88,--(W24:W88="No"))/50+SUMPRODUCT(P24:P88,Q24:Q88,--(W24:W88="No"))/50,TRUE,"")</f>
        <v>0</v>
      </c>
      <c r="K14" s="273"/>
      <c r="L14" s="273"/>
      <c r="M14" s="273"/>
      <c r="N14" s="273"/>
      <c r="O14" s="273"/>
      <c r="P14" s="311" t="str">
        <f>G14</f>
        <v>Base Bid Proposal</v>
      </c>
      <c r="Q14" s="311"/>
      <c r="R14" s="311"/>
      <c r="S14" s="311"/>
      <c r="T14" s="189" cm="1">
        <f t="array" ref="T14">_xlfn.IFS('Part IV-1'!H16="No",SUM(T24:T88),'Part IV-1'!H16="Yes",SUMPRODUCT(T24:T88,--(W24:W88="No")),TRUE,"")</f>
        <v>0</v>
      </c>
      <c r="U14" s="189" cm="1">
        <f t="array" ref="U14">_xlfn.IFS('Part IV-1'!H16="No",SUM(U24:U88),'Part IV-1'!H16="Yes",SUMPRODUCT(U24:U88,--(W24:W88="No")),TRUE,"")</f>
        <v>0</v>
      </c>
      <c r="V14" s="260"/>
      <c r="W14" s="260"/>
      <c r="X14" s="260"/>
      <c r="Y14" s="260"/>
      <c r="Z14" s="260"/>
      <c r="AA14" s="260"/>
      <c r="AB14" s="311" t="str">
        <f>P14</f>
        <v>Base Bid Proposal</v>
      </c>
      <c r="AC14" s="311"/>
      <c r="AD14" s="311"/>
      <c r="AE14" s="311"/>
      <c r="AF14" s="131" cm="1">
        <f t="array" ref="AF14">_xlfn.IFS('Part IV-1'!H16="No",SUM(AF24:AF88),'Part IV-1'!H16="Yes",SUMPRODUCT(AF24:AF88,--(AH24:AH88="No")),TRUE,"")</f>
        <v>0</v>
      </c>
      <c r="AG14" s="131" cm="1">
        <f t="array" ref="AG14">_xlfn.IFS('Part IV-1'!H16="No",SUM(AG24:AG88),'Part IV-1'!H16="Yes",SUMPRODUCT(AG24:AG88,--(AH24:AH88="No")),TRUE,"")</f>
        <v>0</v>
      </c>
      <c r="AH14" s="163"/>
      <c r="AI14" s="163"/>
      <c r="AJ14" s="8"/>
      <c r="AK14" s="40"/>
      <c r="AL14" s="14"/>
      <c r="AM14" s="41"/>
      <c r="AN14" s="41"/>
      <c r="AO14" s="41"/>
      <c r="AP14" s="41"/>
      <c r="AQ14" s="41"/>
      <c r="AR14" s="41"/>
      <c r="AS14" s="41"/>
    </row>
    <row r="15" spans="1:51" x14ac:dyDescent="0.35">
      <c r="A15" s="41"/>
      <c r="B15" s="7"/>
      <c r="C15" s="8"/>
      <c r="D15" s="312" t="str">
        <f>'Part IV-1'!H21</f>
        <v>Alternate Bid Proposal, Different Capacity</v>
      </c>
      <c r="E15" s="312"/>
      <c r="F15" s="132" t="str" cm="1">
        <f t="array" ref="F15">_xlfn.IFS('Part IV-1'!H14&lt;&gt;"Yes","N/A",AND('Part IV-1'!H14="Yes",'Part IV-1'!H16="No"),SUMPRODUCT(S24:S88,V24:V88),AND('Part IV-1'!H14="Yes",'Part IV-1'!H16="Yes"),SUMPRODUCT(S24:S88,V24:V88,--(W24:W88="No")),TRUE,"")</f>
        <v>N/A</v>
      </c>
      <c r="G15" s="312" t="str">
        <f>D15</f>
        <v>Alternate Bid Proposal, Different Capacity</v>
      </c>
      <c r="H15" s="312"/>
      <c r="I15" s="312"/>
      <c r="J15" s="267" t="str" cm="1">
        <f t="array" ref="J15">_xlfn.IFS('Part IV-1'!H14&lt;&gt;"Yes","N/A",AND('Part IV-1'!H14="Yes",'Part IV-1'!H16="No"),SUMPRODUCT(G24:G88,H24:H88,V24:V88)/50+SUMPRODUCT(J24:J88,K24:K88,V24:V88)/50+SUMPRODUCT(M24:M88,N24:N88,V24:V88)/50+SUMPRODUCT(P24:P88,Q24:Q88,V24:V88)/50,AND('Part IV-1'!H14="Yes",'Part IV-1'!H16="Yes"),SUMPRODUCT(G24:G88,H24:H88,V24:V88,--(W24:W88="No"))/50+SUMPRODUCT(J24:J88,K24:K88,V24:V88,--(W24:W88="No"))/50+SUMPRODUCT(M24:M88,N24:N88,V24:V88,--(W24:W88="No"))/50+SUMPRODUCT(P24:P88,Q24:Q88,V24:V88,--(W24:W88="No"))/50,TRUE,"")</f>
        <v>N/A</v>
      </c>
      <c r="K15" s="260"/>
      <c r="L15" s="260"/>
      <c r="M15" s="260"/>
      <c r="N15" s="260"/>
      <c r="O15" s="260"/>
      <c r="P15" s="311" t="str">
        <f>G15</f>
        <v>Alternate Bid Proposal, Different Capacity</v>
      </c>
      <c r="Q15" s="311"/>
      <c r="R15" s="311"/>
      <c r="S15" s="311"/>
      <c r="T15" s="189" t="str" cm="1">
        <f t="array" ref="T15">_xlfn.IFS('Part IV-1'!H14&lt;&gt;"Yes","N/A",AND('Part IV-1'!H14="Yes",'Part IV-1'!H16="No"),SUMPRODUCT(T24:T88,V24:V88),AND('Part IV-1'!H14="Yes",'Part IV-1'!H16="Yes"),SUMPRODUCT(T24:T88,V24:V88,--(W24:W88="No")),TRUE,"")</f>
        <v>N/A</v>
      </c>
      <c r="U15" s="189" t="str" cm="1">
        <f t="array" ref="U15">_xlfn.IFS('Part IV-1'!H14&lt;&gt;"Yes","N/A",AND('Part IV-1'!H14="Yes",'Part IV-1'!H16="No"),SUMPRODUCT(U24:U88,V24:V88),AND('Part IV-1'!H14="Yes",'Part IV-1'!H16="Yes"),SUMPRODUCT(U24:U88,V24:V88,--(W24:W88="No")),TRUE,"")</f>
        <v>N/A</v>
      </c>
      <c r="V15" s="129"/>
      <c r="W15" s="129"/>
      <c r="X15" s="260"/>
      <c r="Y15" s="260"/>
      <c r="Z15" s="260"/>
      <c r="AA15" s="260"/>
      <c r="AB15" s="311" t="str">
        <f>P15</f>
        <v>Alternate Bid Proposal, Different Capacity</v>
      </c>
      <c r="AC15" s="311"/>
      <c r="AD15" s="311"/>
      <c r="AE15" s="311"/>
      <c r="AF15" s="131" t="str" cm="1">
        <f t="array" ref="AF15">_xlfn.IFS('Part IV-1'!H14&lt;&gt;"Yes","N/A",AND('Part IV-1'!H14="Yes",'Part IV-1'!H16="No"),SUMPRODUCT(AF24:AF88,AH24:AH88),AND('Part IV-1'!H14="Yes",'Part IV-1'!H16="Yes"),SUMPRODUCT(AF24:AF88,V24:V88,--(AI24:AI88="No")),TRUE,"")</f>
        <v>N/A</v>
      </c>
      <c r="AG15" s="131" t="str" cm="1">
        <f t="array" ref="AG15">_xlfn.IFS('Part IV-1'!H14&lt;&gt;"Yes","N/A",AND('Part IV-1'!H14="Yes",'Part IV-1'!H16="No"),SUMPRODUCT(AG24:AG88,AH24:AH88),AND('Part IV-1'!H14="Yes",'Part IV-1'!H16="Yes"),SUMPRODUCT(AG24:AG88,V24:V88,--(AI24:AI88="No")),TRUE,"")</f>
        <v>N/A</v>
      </c>
      <c r="AH15" s="163"/>
      <c r="AI15" s="163"/>
      <c r="AJ15" s="8"/>
      <c r="AK15" s="40"/>
      <c r="AL15" s="41"/>
      <c r="AM15" s="41"/>
      <c r="AN15" s="41"/>
      <c r="AO15" s="41"/>
      <c r="AP15" s="41"/>
      <c r="AQ15" s="41"/>
      <c r="AR15" s="41"/>
      <c r="AS15" s="41"/>
    </row>
    <row r="16" spans="1:51" x14ac:dyDescent="0.35">
      <c r="A16" s="41"/>
      <c r="B16" s="7"/>
      <c r="C16" s="45"/>
      <c r="D16" s="286" t="str">
        <f>'Part IV-1'!H22</f>
        <v>Alternate Bid Proposal, Base + Energy Storage</v>
      </c>
      <c r="E16" s="287"/>
      <c r="F16" s="132" t="str" cm="1">
        <f t="array" ref="F16">_xlfn.IFS('Part IV-1'!H16&lt;&gt;"Yes","N/A",'Part IV-1'!H16="Yes",SUM(S24:S88),TRUE,"")</f>
        <v>N/A</v>
      </c>
      <c r="G16" s="286" t="str">
        <f>D16</f>
        <v>Alternate Bid Proposal, Base + Energy Storage</v>
      </c>
      <c r="H16" s="290"/>
      <c r="I16" s="287"/>
      <c r="J16" s="132" t="str" cm="1">
        <f t="array" ref="J16">_xlfn.IFS('Part IV-1'!H16&lt;&gt;"Yes","N/A",'Part IV-1'!H16="Yes",SUMPRODUCT(G24:G88,H24:H88)/50+SUMPRODUCT(J24:J88,K24:K88)/50+SUMPRODUCT(M24:M88,N24:N88)/50+SUMPRODUCT(P24:P88,Q24:Q88)/50,TRUE,"")</f>
        <v>N/A</v>
      </c>
      <c r="K16" s="260"/>
      <c r="L16" s="260"/>
      <c r="M16" s="260"/>
      <c r="N16" s="260"/>
      <c r="O16" s="260"/>
      <c r="P16" s="311" t="str">
        <f>G16</f>
        <v>Alternate Bid Proposal, Base + Energy Storage</v>
      </c>
      <c r="Q16" s="311"/>
      <c r="R16" s="311"/>
      <c r="S16" s="311"/>
      <c r="T16" s="189" t="str" cm="1">
        <f t="array" ref="T16">_xlfn.IFS('Part IV-1'!H16&lt;&gt;"Yes","N/A",'Part IV-1'!H16="Yes",SUM(T24:T88),TRUE,"")</f>
        <v>N/A</v>
      </c>
      <c r="U16" s="189" t="str" cm="1">
        <f t="array" ref="U16">_xlfn.IFS('Part IV-1'!H16&lt;&gt;"Yes","N/A",'Part IV-1'!H16="Yes",SUM(U24:U88),TRUE,"")</f>
        <v>N/A</v>
      </c>
      <c r="V16" s="129"/>
      <c r="W16" s="129"/>
      <c r="X16" s="260"/>
      <c r="Y16" s="260"/>
      <c r="Z16" s="260"/>
      <c r="AA16" s="260"/>
      <c r="AB16" s="311" t="str">
        <f>P16</f>
        <v>Alternate Bid Proposal, Base + Energy Storage</v>
      </c>
      <c r="AC16" s="311"/>
      <c r="AD16" s="311"/>
      <c r="AE16" s="311"/>
      <c r="AF16" s="131" t="str" cm="1">
        <f t="array" ref="AF16">_xlfn.IFS('Part IV-1'!H16&lt;&gt;"Yes","N/A",'Part IV-1'!H16="Yes",SUM(AF24:AF88),TRUE,"")</f>
        <v>N/A</v>
      </c>
      <c r="AG16" s="131" t="str" cm="1">
        <f t="array" ref="AG16">_xlfn.IFS('Part IV-1'!H16&lt;&gt;"Yes","N/A",'Part IV-1'!H16="Yes",SUM(AG24:AG88),TRUE,"")</f>
        <v>N/A</v>
      </c>
      <c r="AH16" s="163"/>
      <c r="AI16" s="163"/>
      <c r="AJ16" s="8"/>
      <c r="AK16" s="40"/>
      <c r="AL16" s="41"/>
      <c r="AM16" s="41"/>
      <c r="AN16" s="41"/>
      <c r="AO16" s="41"/>
      <c r="AP16" s="41"/>
      <c r="AQ16" s="41"/>
      <c r="AR16" s="41"/>
      <c r="AS16" s="41"/>
    </row>
    <row r="17" spans="1:45" ht="30" customHeight="1" x14ac:dyDescent="0.35">
      <c r="A17" s="41"/>
      <c r="B17" s="7"/>
      <c r="C17" s="45"/>
      <c r="D17" s="288" t="str">
        <f>'Part IV-1'!H23</f>
        <v>Alternate Bid Proposal, Different Capacity + Energy Storage</v>
      </c>
      <c r="E17" s="289"/>
      <c r="F17" s="269" t="str" cm="1">
        <f t="array" ref="F17">_xlfn.IFS('Part IV-1'!H17&lt;&gt;"Yes","N/A",AND('Part IV-1'!H14="Yes",'Part IV-1'!H16="Yes",'Part IV-1'!H17="Yes"),SUMPRODUCT(S24:S88,V24:V88),TRUE,"")</f>
        <v>N/A</v>
      </c>
      <c r="G17" s="288" t="str">
        <f>D17</f>
        <v>Alternate Bid Proposal, Different Capacity + Energy Storage</v>
      </c>
      <c r="H17" s="291"/>
      <c r="I17" s="289"/>
      <c r="J17" s="269" t="str" cm="1">
        <f t="array" ref="J17">_xlfn.IFS('Part IV-1'!H17&lt;&gt;"Yes","N/A",AND('Part IV-1'!H14="Yes",'Part IV-1'!H16="Yes",'Part IV-1'!H17="Yes"),SUMPRODUCT(G24:G88,H24:H88,V24:V88)/50+SUMPRODUCT(J24:J88,K24:K88,V24:V88)/50+SUMPRODUCT(M24:M88,N24:N88,V24:V88)/50+SUMPRODUCT(P24:P88,Q24:Q88,V24:V88)/50,TRUE,"")</f>
        <v>N/A</v>
      </c>
      <c r="K17" s="260"/>
      <c r="L17" s="260"/>
      <c r="M17" s="260"/>
      <c r="N17" s="260"/>
      <c r="O17" s="260"/>
      <c r="P17" s="314" t="str">
        <f>G17</f>
        <v>Alternate Bid Proposal, Different Capacity + Energy Storage</v>
      </c>
      <c r="Q17" s="314"/>
      <c r="R17" s="314"/>
      <c r="S17" s="314"/>
      <c r="T17" s="196" t="str" cm="1">
        <f t="array" ref="T17">_xlfn.IFS('Part IV-1'!H17&lt;&gt;"Yes","N/A",AND('Part IV-1'!H14="Yes",'Part IV-1'!H16="Yes",'Part IV-1'!H17="Yes"),SUMPRODUCT(T24:T88,V24:V88),TRUE,"")</f>
        <v>N/A</v>
      </c>
      <c r="U17" s="196" t="str" cm="1">
        <f t="array" ref="U17">_xlfn.IFS('Part IV-1'!H17&lt;&gt;"Yes","N/A",AND('Part IV-1'!H14="Yes",'Part IV-1'!H16="Yes",'Part IV-1'!H17="Yes"),SUMPRODUCT(U24:U88,V24:V88),TRUE,"")</f>
        <v>N/A</v>
      </c>
      <c r="V17" s="129"/>
      <c r="W17" s="129"/>
      <c r="X17" s="260"/>
      <c r="Y17" s="260"/>
      <c r="Z17" s="260"/>
      <c r="AA17" s="260"/>
      <c r="AB17" s="314" t="str">
        <f>P17</f>
        <v>Alternate Bid Proposal, Different Capacity + Energy Storage</v>
      </c>
      <c r="AC17" s="314"/>
      <c r="AD17" s="314"/>
      <c r="AE17" s="314"/>
      <c r="AF17" s="197" t="str" cm="1">
        <f t="array" ref="AF17">_xlfn.IFS('Part IV-1'!H17&lt;&gt;"Yes","N/A",AND('Part IV-1'!H14="Yes",'Part IV-1'!H16="Yes",'Part IV-1'!H17="Yes"),SUMPRODUCT(AF24:AF88,AH24:AH88),TRUE,"")</f>
        <v>N/A</v>
      </c>
      <c r="AG17" s="197" t="str" cm="1">
        <f t="array" ref="AG17">_xlfn.IFS('Part IV-1'!H17&lt;&gt;"Yes","N/A",AND('Part IV-1'!H14="Yes",'Part IV-1'!H16="Yes",'Part IV-1'!H17="Yes"),SUMPRODUCT(AG24:AG88,AH24:AH88),TRUE,"")</f>
        <v>N/A</v>
      </c>
      <c r="AH17" s="163"/>
      <c r="AI17" s="163"/>
      <c r="AJ17" s="8"/>
      <c r="AK17" s="40"/>
      <c r="AL17" s="41"/>
      <c r="AM17" s="41"/>
      <c r="AN17" s="41"/>
      <c r="AO17" s="41"/>
      <c r="AP17" s="41"/>
      <c r="AQ17" s="41"/>
      <c r="AR17" s="41"/>
      <c r="AS17" s="41"/>
    </row>
    <row r="18" spans="1:45" x14ac:dyDescent="0.35">
      <c r="A18" s="41"/>
      <c r="B18" s="7"/>
      <c r="C18" s="297" t="s">
        <v>21</v>
      </c>
      <c r="D18" s="280" t="s">
        <v>115</v>
      </c>
      <c r="E18" s="280"/>
      <c r="F18" s="280"/>
      <c r="G18" s="280"/>
      <c r="H18" s="280"/>
      <c r="I18" s="280"/>
      <c r="J18" s="280"/>
      <c r="K18" s="280"/>
      <c r="L18" s="280"/>
      <c r="M18" s="280"/>
      <c r="N18" s="280"/>
      <c r="O18" s="280"/>
      <c r="P18" s="316"/>
      <c r="Q18" s="316"/>
      <c r="R18" s="316"/>
      <c r="S18" s="316"/>
      <c r="T18" s="316"/>
      <c r="U18" s="316"/>
      <c r="V18" s="280"/>
      <c r="W18" s="280"/>
      <c r="X18" s="260"/>
      <c r="Y18" s="318" t="s">
        <v>21</v>
      </c>
      <c r="Z18" s="280" t="s">
        <v>116</v>
      </c>
      <c r="AA18" s="280"/>
      <c r="AB18" s="280"/>
      <c r="AC18" s="280"/>
      <c r="AD18" s="280"/>
      <c r="AE18" s="280"/>
      <c r="AF18" s="280"/>
      <c r="AG18" s="280"/>
      <c r="AH18" s="280"/>
      <c r="AI18" s="280"/>
      <c r="AJ18" s="8"/>
      <c r="AK18" s="40"/>
      <c r="AL18" s="41"/>
      <c r="AM18" s="41"/>
      <c r="AN18" s="41"/>
      <c r="AO18" s="41"/>
      <c r="AP18" s="41"/>
      <c r="AQ18" s="41"/>
      <c r="AR18" s="41"/>
      <c r="AS18" s="41"/>
    </row>
    <row r="19" spans="1:45" ht="14.5" customHeight="1" x14ac:dyDescent="0.35">
      <c r="A19" s="41"/>
      <c r="B19" s="7"/>
      <c r="C19" s="297"/>
      <c r="D19" s="278" t="s">
        <v>117</v>
      </c>
      <c r="E19" s="278" t="s">
        <v>25</v>
      </c>
      <c r="F19" s="278" t="s">
        <v>118</v>
      </c>
      <c r="G19" s="280" t="s">
        <v>17</v>
      </c>
      <c r="H19" s="280"/>
      <c r="I19" s="280"/>
      <c r="J19" s="280"/>
      <c r="K19" s="280"/>
      <c r="L19" s="280"/>
      <c r="M19" s="280"/>
      <c r="N19" s="280"/>
      <c r="O19" s="280"/>
      <c r="P19" s="280"/>
      <c r="Q19" s="280"/>
      <c r="R19" s="280"/>
      <c r="S19" s="280"/>
      <c r="T19" s="280"/>
      <c r="U19" s="280"/>
      <c r="V19" s="278" t="s">
        <v>26</v>
      </c>
      <c r="W19" s="278" t="s">
        <v>27</v>
      </c>
      <c r="X19" s="260"/>
      <c r="Y19" s="318"/>
      <c r="Z19" s="278" t="s">
        <v>119</v>
      </c>
      <c r="AA19" s="278" t="s">
        <v>25</v>
      </c>
      <c r="AB19" s="280" t="s">
        <v>17</v>
      </c>
      <c r="AC19" s="280"/>
      <c r="AD19" s="280"/>
      <c r="AE19" s="280"/>
      <c r="AF19" s="280"/>
      <c r="AG19" s="280"/>
      <c r="AH19" s="278" t="s">
        <v>26</v>
      </c>
      <c r="AI19" s="278" t="s">
        <v>27</v>
      </c>
      <c r="AJ19" s="8"/>
      <c r="AK19" s="40"/>
      <c r="AL19" s="41"/>
      <c r="AM19" s="41"/>
      <c r="AN19" s="41"/>
      <c r="AO19" s="41"/>
      <c r="AP19" s="41"/>
      <c r="AQ19" s="41"/>
      <c r="AR19" s="41"/>
      <c r="AS19" s="41"/>
    </row>
    <row r="20" spans="1:45" ht="15" customHeight="1" x14ac:dyDescent="0.35">
      <c r="A20" s="41"/>
      <c r="B20" s="7"/>
      <c r="C20" s="297"/>
      <c r="D20" s="278"/>
      <c r="E20" s="278"/>
      <c r="F20" s="278"/>
      <c r="G20" s="313" t="s">
        <v>120</v>
      </c>
      <c r="H20" s="313"/>
      <c r="I20" s="313"/>
      <c r="J20" s="313" t="s">
        <v>35</v>
      </c>
      <c r="K20" s="313"/>
      <c r="L20" s="313"/>
      <c r="M20" s="280" t="s">
        <v>36</v>
      </c>
      <c r="N20" s="280"/>
      <c r="O20" s="280"/>
      <c r="P20" s="278" t="str">
        <f>"Contract Years 4 through "&amp;ContractTenor</f>
        <v xml:space="preserve">Contract Years 4 through </v>
      </c>
      <c r="Q20" s="278"/>
      <c r="R20" s="278"/>
      <c r="S20" s="278" t="s">
        <v>121</v>
      </c>
      <c r="T20" s="278" t="s">
        <v>122</v>
      </c>
      <c r="U20" s="278" t="s">
        <v>31</v>
      </c>
      <c r="V20" s="278"/>
      <c r="W20" s="278"/>
      <c r="X20" s="260"/>
      <c r="Y20" s="318"/>
      <c r="Z20" s="278"/>
      <c r="AA20" s="278"/>
      <c r="AB20" s="278" t="s">
        <v>32</v>
      </c>
      <c r="AC20" s="278"/>
      <c r="AD20" s="278"/>
      <c r="AE20" s="278"/>
      <c r="AF20" s="278" t="s">
        <v>122</v>
      </c>
      <c r="AG20" s="278" t="s">
        <v>31</v>
      </c>
      <c r="AH20" s="278"/>
      <c r="AI20" s="278"/>
      <c r="AJ20" s="8"/>
      <c r="AK20" s="40"/>
      <c r="AL20" s="41"/>
      <c r="AM20" s="41"/>
      <c r="AN20" s="41"/>
      <c r="AO20" s="41"/>
      <c r="AP20" s="41"/>
      <c r="AQ20" s="41"/>
      <c r="AR20" s="41"/>
      <c r="AS20" s="41"/>
    </row>
    <row r="21" spans="1:45" ht="58" x14ac:dyDescent="0.35">
      <c r="A21" s="41"/>
      <c r="B21" s="7"/>
      <c r="C21" s="297"/>
      <c r="D21" s="278"/>
      <c r="E21" s="278"/>
      <c r="F21" s="278"/>
      <c r="G21" s="270" t="s">
        <v>123</v>
      </c>
      <c r="H21" s="270" t="s">
        <v>124</v>
      </c>
      <c r="I21" s="270" t="s">
        <v>15</v>
      </c>
      <c r="J21" s="270" t="s">
        <v>123</v>
      </c>
      <c r="K21" s="270" t="s">
        <v>124</v>
      </c>
      <c r="L21" s="270" t="s">
        <v>15</v>
      </c>
      <c r="M21" s="270" t="s">
        <v>123</v>
      </c>
      <c r="N21" s="270" t="s">
        <v>124</v>
      </c>
      <c r="O21" s="270" t="s">
        <v>15</v>
      </c>
      <c r="P21" s="270" t="s">
        <v>123</v>
      </c>
      <c r="Q21" s="270" t="s">
        <v>124</v>
      </c>
      <c r="R21" s="270" t="s">
        <v>15</v>
      </c>
      <c r="S21" s="278"/>
      <c r="T21" s="278"/>
      <c r="U21" s="278"/>
      <c r="V21" s="278"/>
      <c r="W21" s="278"/>
      <c r="X21" s="260"/>
      <c r="Y21" s="319"/>
      <c r="Z21" s="279"/>
      <c r="AA21" s="279"/>
      <c r="AB21" s="267" t="s">
        <v>34</v>
      </c>
      <c r="AC21" s="267" t="s">
        <v>35</v>
      </c>
      <c r="AD21" s="271" t="s">
        <v>36</v>
      </c>
      <c r="AE21" s="271" t="str">
        <f>"Contract Years 4-"&amp;ContractTenor</f>
        <v>Contract Years 4-</v>
      </c>
      <c r="AF21" s="279"/>
      <c r="AG21" s="279"/>
      <c r="AH21" s="279"/>
      <c r="AI21" s="279"/>
      <c r="AJ21" s="8"/>
      <c r="AK21" s="40"/>
      <c r="AL21" s="41"/>
      <c r="AM21" s="41"/>
      <c r="AN21" s="41"/>
      <c r="AO21" s="41"/>
      <c r="AP21" s="41"/>
      <c r="AQ21" s="41"/>
      <c r="AR21" s="41"/>
      <c r="AS21" s="41"/>
    </row>
    <row r="22" spans="1:45" x14ac:dyDescent="0.35">
      <c r="A22" s="41"/>
      <c r="B22" s="33">
        <f>IF(F22="Services",COUNTA(G22:H22,J22:K22,M22:N22,P22:Q22),0)</f>
        <v>0</v>
      </c>
      <c r="C22" s="176"/>
      <c r="D22" s="21" t="s">
        <v>125</v>
      </c>
      <c r="E22" s="36">
        <v>0.75</v>
      </c>
      <c r="F22" s="22" t="s">
        <v>126</v>
      </c>
      <c r="G22" s="22">
        <v>0</v>
      </c>
      <c r="H22" s="22">
        <v>0</v>
      </c>
      <c r="I22" s="23">
        <v>0</v>
      </c>
      <c r="J22" s="22">
        <v>25</v>
      </c>
      <c r="K22" s="22">
        <v>20</v>
      </c>
      <c r="L22" s="23">
        <v>825000</v>
      </c>
      <c r="M22" s="22">
        <v>25</v>
      </c>
      <c r="N22" s="22">
        <v>5</v>
      </c>
      <c r="O22" s="23">
        <v>206250</v>
      </c>
      <c r="P22" s="22">
        <v>0</v>
      </c>
      <c r="Q22" s="22">
        <v>0</v>
      </c>
      <c r="R22" s="23">
        <v>0</v>
      </c>
      <c r="S22" s="22">
        <f>MAX(G22,J22,M22,P22)</f>
        <v>25</v>
      </c>
      <c r="T22" s="23">
        <f>I22+L22+O22</f>
        <v>1031250</v>
      </c>
      <c r="U22" s="23">
        <f>I22+L22+O22+R22</f>
        <v>1031250</v>
      </c>
      <c r="V22" s="23"/>
      <c r="W22" s="23"/>
      <c r="X22" s="260"/>
      <c r="Y22" s="317" t="s">
        <v>127</v>
      </c>
      <c r="Z22" s="317"/>
      <c r="AA22" s="317"/>
      <c r="AB22" s="317"/>
      <c r="AC22" s="317"/>
      <c r="AD22" s="317"/>
      <c r="AE22" s="317"/>
      <c r="AF22" s="317"/>
      <c r="AG22" s="317"/>
      <c r="AH22" s="317"/>
      <c r="AI22" s="317"/>
      <c r="AJ22" s="8"/>
      <c r="AK22" s="40"/>
      <c r="AL22" s="41"/>
      <c r="AM22" s="41"/>
      <c r="AN22" s="41"/>
      <c r="AO22" s="41"/>
      <c r="AP22" s="41"/>
      <c r="AQ22" s="41"/>
      <c r="AR22" s="41"/>
      <c r="AS22" s="41"/>
    </row>
    <row r="23" spans="1:45" x14ac:dyDescent="0.35">
      <c r="A23" s="41"/>
      <c r="B23" s="33">
        <f t="shared" ref="B23:B86" si="0">IF(F23="Services",COUNTA(G23:H23,J23:K23,M23:N23,P23:Q23),0)</f>
        <v>0</v>
      </c>
      <c r="C23" s="177"/>
      <c r="D23" s="26" t="s">
        <v>128</v>
      </c>
      <c r="E23" s="36">
        <v>0</v>
      </c>
      <c r="F23" s="12" t="s">
        <v>129</v>
      </c>
      <c r="G23" s="12"/>
      <c r="H23" s="27"/>
      <c r="I23" s="27">
        <v>250000</v>
      </c>
      <c r="J23" s="12"/>
      <c r="K23" s="27"/>
      <c r="L23" s="27">
        <v>500000</v>
      </c>
      <c r="M23" s="12"/>
      <c r="N23" s="27"/>
      <c r="O23" s="27">
        <v>300000</v>
      </c>
      <c r="P23" s="12"/>
      <c r="Q23" s="27"/>
      <c r="R23" s="27">
        <v>1000000</v>
      </c>
      <c r="S23" s="22">
        <f t="shared" ref="S23:S86" si="1">MAX(G23,J23,M23,P23)</f>
        <v>0</v>
      </c>
      <c r="T23" s="23">
        <f t="shared" ref="T23:T86" si="2">I23+L23+O23</f>
        <v>1050000</v>
      </c>
      <c r="U23" s="23">
        <f t="shared" ref="U23:U86" si="3">I23+L23+O23+R23</f>
        <v>2050000</v>
      </c>
      <c r="V23" s="23"/>
      <c r="W23" s="23"/>
      <c r="X23" s="260"/>
      <c r="Y23" s="48"/>
      <c r="Z23" s="26" t="s">
        <v>130</v>
      </c>
      <c r="AA23" s="178">
        <v>0.75</v>
      </c>
      <c r="AB23" s="27">
        <v>0</v>
      </c>
      <c r="AC23" s="27">
        <v>150000</v>
      </c>
      <c r="AD23" s="27">
        <v>15000</v>
      </c>
      <c r="AE23" s="27">
        <v>10000</v>
      </c>
      <c r="AF23" s="23">
        <f>SUM(AB23:AD23)</f>
        <v>165000</v>
      </c>
      <c r="AG23" s="23">
        <f>SUM(AB23:AE23)</f>
        <v>175000</v>
      </c>
      <c r="AH23" s="23"/>
      <c r="AI23" s="23"/>
      <c r="AJ23" s="8"/>
      <c r="AK23" s="40"/>
      <c r="AL23" s="41"/>
      <c r="AM23" s="41"/>
      <c r="AN23" s="41"/>
      <c r="AO23" s="41"/>
      <c r="AP23" s="41"/>
      <c r="AQ23" s="41"/>
      <c r="AR23" s="41"/>
      <c r="AS23" s="41"/>
    </row>
    <row r="24" spans="1:45" x14ac:dyDescent="0.35">
      <c r="A24" s="41"/>
      <c r="B24" s="33">
        <f t="shared" si="0"/>
        <v>0</v>
      </c>
      <c r="C24" s="177" t="s">
        <v>131</v>
      </c>
      <c r="D24" s="34"/>
      <c r="E24" s="37"/>
      <c r="F24" s="146"/>
      <c r="G24" s="146"/>
      <c r="H24" s="39"/>
      <c r="I24" s="24"/>
      <c r="J24" s="146"/>
      <c r="K24" s="39"/>
      <c r="L24" s="24"/>
      <c r="M24" s="146"/>
      <c r="N24" s="39"/>
      <c r="O24" s="24"/>
      <c r="P24" s="146"/>
      <c r="Q24" s="39"/>
      <c r="R24" s="24"/>
      <c r="S24" s="15">
        <f t="shared" si="1"/>
        <v>0</v>
      </c>
      <c r="T24" s="23">
        <f t="shared" si="2"/>
        <v>0</v>
      </c>
      <c r="U24" s="23">
        <f t="shared" si="3"/>
        <v>0</v>
      </c>
      <c r="V24" s="130"/>
      <c r="W24" s="130"/>
      <c r="X24" s="260"/>
      <c r="Y24" s="48" t="s">
        <v>132</v>
      </c>
      <c r="Z24" s="34"/>
      <c r="AA24" s="37"/>
      <c r="AB24" s="24"/>
      <c r="AC24" s="24"/>
      <c r="AD24" s="24"/>
      <c r="AE24" s="24"/>
      <c r="AF24" s="25">
        <f t="shared" ref="AF24:AF44" si="4">SUM(AB24:AD24)</f>
        <v>0</v>
      </c>
      <c r="AG24" s="23">
        <f t="shared" ref="AG24:AG44" si="5">SUM(AB24:AE24)</f>
        <v>0</v>
      </c>
      <c r="AH24" s="130"/>
      <c r="AI24" s="130"/>
      <c r="AJ24" s="8"/>
      <c r="AK24" s="40"/>
      <c r="AL24" s="41"/>
      <c r="AM24" s="41"/>
      <c r="AN24" s="41"/>
      <c r="AO24" s="41"/>
      <c r="AP24" s="41"/>
      <c r="AQ24" s="41"/>
      <c r="AR24" s="41"/>
      <c r="AS24" s="41"/>
    </row>
    <row r="25" spans="1:45" x14ac:dyDescent="0.35">
      <c r="A25" s="41"/>
      <c r="B25" s="33">
        <f t="shared" si="0"/>
        <v>0</v>
      </c>
      <c r="C25" s="177" t="s">
        <v>133</v>
      </c>
      <c r="D25" s="34"/>
      <c r="E25" s="37"/>
      <c r="F25" s="146"/>
      <c r="G25" s="146"/>
      <c r="H25" s="39"/>
      <c r="I25" s="24"/>
      <c r="J25" s="146"/>
      <c r="K25" s="39"/>
      <c r="L25" s="24"/>
      <c r="M25" s="146"/>
      <c r="N25" s="39"/>
      <c r="O25" s="24"/>
      <c r="P25" s="146"/>
      <c r="Q25" s="39"/>
      <c r="R25" s="24"/>
      <c r="S25" s="15">
        <f t="shared" si="1"/>
        <v>0</v>
      </c>
      <c r="T25" s="23">
        <f t="shared" si="2"/>
        <v>0</v>
      </c>
      <c r="U25" s="23">
        <f t="shared" si="3"/>
        <v>0</v>
      </c>
      <c r="V25" s="130"/>
      <c r="W25" s="130"/>
      <c r="X25" s="260"/>
      <c r="Y25" s="48" t="s">
        <v>134</v>
      </c>
      <c r="Z25" s="34"/>
      <c r="AA25" s="37"/>
      <c r="AB25" s="24"/>
      <c r="AC25" s="24"/>
      <c r="AD25" s="24"/>
      <c r="AE25" s="24"/>
      <c r="AF25" s="25">
        <f t="shared" si="4"/>
        <v>0</v>
      </c>
      <c r="AG25" s="23">
        <f t="shared" si="5"/>
        <v>0</v>
      </c>
      <c r="AH25" s="130"/>
      <c r="AI25" s="130"/>
      <c r="AJ25" s="8"/>
      <c r="AK25" s="40"/>
      <c r="AL25" s="41"/>
      <c r="AM25" s="41"/>
      <c r="AN25" s="41"/>
      <c r="AO25" s="41"/>
      <c r="AP25" s="41"/>
      <c r="AQ25" s="41"/>
      <c r="AR25" s="41"/>
      <c r="AS25" s="41"/>
    </row>
    <row r="26" spans="1:45" x14ac:dyDescent="0.35">
      <c r="A26" s="41"/>
      <c r="B26" s="33">
        <f t="shared" si="0"/>
        <v>0</v>
      </c>
      <c r="C26" s="177" t="s">
        <v>135</v>
      </c>
      <c r="D26" s="34"/>
      <c r="E26" s="37"/>
      <c r="F26" s="146"/>
      <c r="G26" s="146"/>
      <c r="H26" s="39"/>
      <c r="I26" s="24"/>
      <c r="J26" s="146"/>
      <c r="K26" s="39"/>
      <c r="L26" s="24"/>
      <c r="M26" s="146"/>
      <c r="N26" s="39"/>
      <c r="O26" s="24"/>
      <c r="P26" s="146"/>
      <c r="Q26" s="39"/>
      <c r="R26" s="24"/>
      <c r="S26" s="15">
        <f t="shared" si="1"/>
        <v>0</v>
      </c>
      <c r="T26" s="23">
        <f t="shared" si="2"/>
        <v>0</v>
      </c>
      <c r="U26" s="23">
        <f t="shared" si="3"/>
        <v>0</v>
      </c>
      <c r="V26" s="130"/>
      <c r="W26" s="130"/>
      <c r="X26" s="260"/>
      <c r="Y26" s="48" t="s">
        <v>136</v>
      </c>
      <c r="Z26" s="34"/>
      <c r="AA26" s="37"/>
      <c r="AB26" s="24"/>
      <c r="AC26" s="24"/>
      <c r="AD26" s="24"/>
      <c r="AE26" s="24"/>
      <c r="AF26" s="25">
        <f t="shared" si="4"/>
        <v>0</v>
      </c>
      <c r="AG26" s="23">
        <f t="shared" si="5"/>
        <v>0</v>
      </c>
      <c r="AH26" s="130"/>
      <c r="AI26" s="130"/>
      <c r="AJ26" s="8"/>
      <c r="AK26" s="40"/>
      <c r="AL26" s="41"/>
      <c r="AM26" s="41"/>
      <c r="AN26" s="41"/>
      <c r="AO26" s="41"/>
      <c r="AP26" s="41"/>
      <c r="AQ26" s="41"/>
      <c r="AR26" s="41"/>
      <c r="AS26" s="41"/>
    </row>
    <row r="27" spans="1:45" x14ac:dyDescent="0.35">
      <c r="A27" s="41"/>
      <c r="B27" s="33">
        <f t="shared" si="0"/>
        <v>0</v>
      </c>
      <c r="C27" s="177" t="s">
        <v>137</v>
      </c>
      <c r="D27" s="34"/>
      <c r="E27" s="37"/>
      <c r="F27" s="146"/>
      <c r="G27" s="146"/>
      <c r="H27" s="39"/>
      <c r="I27" s="24"/>
      <c r="J27" s="146"/>
      <c r="K27" s="39"/>
      <c r="L27" s="24"/>
      <c r="M27" s="146"/>
      <c r="N27" s="39"/>
      <c r="O27" s="24"/>
      <c r="P27" s="146"/>
      <c r="Q27" s="39"/>
      <c r="R27" s="24"/>
      <c r="S27" s="15">
        <f t="shared" si="1"/>
        <v>0</v>
      </c>
      <c r="T27" s="23">
        <f t="shared" si="2"/>
        <v>0</v>
      </c>
      <c r="U27" s="23">
        <f t="shared" si="3"/>
        <v>0</v>
      </c>
      <c r="V27" s="130"/>
      <c r="W27" s="130"/>
      <c r="X27" s="260"/>
      <c r="Y27" s="48" t="s">
        <v>138</v>
      </c>
      <c r="Z27" s="34"/>
      <c r="AA27" s="37"/>
      <c r="AB27" s="24"/>
      <c r="AC27" s="24"/>
      <c r="AD27" s="24"/>
      <c r="AE27" s="24"/>
      <c r="AF27" s="25">
        <f t="shared" si="4"/>
        <v>0</v>
      </c>
      <c r="AG27" s="23">
        <f t="shared" si="5"/>
        <v>0</v>
      </c>
      <c r="AH27" s="130"/>
      <c r="AI27" s="130"/>
      <c r="AJ27" s="8"/>
      <c r="AK27" s="40"/>
      <c r="AL27" s="41"/>
      <c r="AM27" s="41"/>
      <c r="AN27" s="41"/>
      <c r="AO27" s="41"/>
      <c r="AP27" s="41"/>
      <c r="AQ27" s="41"/>
      <c r="AR27" s="41"/>
      <c r="AS27" s="41"/>
    </row>
    <row r="28" spans="1:45" x14ac:dyDescent="0.35">
      <c r="A28" s="41"/>
      <c r="B28" s="33">
        <f t="shared" si="0"/>
        <v>0</v>
      </c>
      <c r="C28" s="177" t="s">
        <v>139</v>
      </c>
      <c r="D28" s="34"/>
      <c r="E28" s="37"/>
      <c r="F28" s="146"/>
      <c r="G28" s="146"/>
      <c r="H28" s="39"/>
      <c r="I28" s="24"/>
      <c r="J28" s="146"/>
      <c r="K28" s="39"/>
      <c r="L28" s="24"/>
      <c r="M28" s="146"/>
      <c r="N28" s="39"/>
      <c r="O28" s="24"/>
      <c r="P28" s="146"/>
      <c r="Q28" s="39"/>
      <c r="R28" s="24"/>
      <c r="S28" s="15">
        <f t="shared" si="1"/>
        <v>0</v>
      </c>
      <c r="T28" s="23">
        <f t="shared" si="2"/>
        <v>0</v>
      </c>
      <c r="U28" s="23">
        <f t="shared" si="3"/>
        <v>0</v>
      </c>
      <c r="V28" s="130"/>
      <c r="W28" s="130"/>
      <c r="X28" s="260"/>
      <c r="Y28" s="48" t="s">
        <v>140</v>
      </c>
      <c r="Z28" s="34"/>
      <c r="AA28" s="37"/>
      <c r="AB28" s="24"/>
      <c r="AC28" s="24"/>
      <c r="AD28" s="24"/>
      <c r="AE28" s="24"/>
      <c r="AF28" s="25">
        <f t="shared" si="4"/>
        <v>0</v>
      </c>
      <c r="AG28" s="23">
        <f t="shared" si="5"/>
        <v>0</v>
      </c>
      <c r="AH28" s="130"/>
      <c r="AI28" s="130"/>
      <c r="AJ28" s="8"/>
      <c r="AK28" s="40"/>
      <c r="AL28" s="41"/>
      <c r="AM28" s="41"/>
      <c r="AN28" s="41"/>
      <c r="AO28" s="41"/>
      <c r="AP28" s="41"/>
      <c r="AQ28" s="41"/>
      <c r="AR28" s="41"/>
      <c r="AS28" s="41"/>
    </row>
    <row r="29" spans="1:45" x14ac:dyDescent="0.35">
      <c r="A29" s="41"/>
      <c r="B29" s="33">
        <f t="shared" si="0"/>
        <v>0</v>
      </c>
      <c r="C29" s="177" t="s">
        <v>141</v>
      </c>
      <c r="D29" s="34"/>
      <c r="E29" s="37"/>
      <c r="F29" s="146"/>
      <c r="G29" s="146"/>
      <c r="H29" s="39"/>
      <c r="I29" s="24"/>
      <c r="J29" s="146"/>
      <c r="K29" s="39"/>
      <c r="L29" s="24"/>
      <c r="M29" s="146"/>
      <c r="N29" s="39"/>
      <c r="O29" s="24"/>
      <c r="P29" s="146"/>
      <c r="Q29" s="39"/>
      <c r="R29" s="24"/>
      <c r="S29" s="15">
        <f t="shared" si="1"/>
        <v>0</v>
      </c>
      <c r="T29" s="23">
        <f t="shared" si="2"/>
        <v>0</v>
      </c>
      <c r="U29" s="23">
        <f t="shared" si="3"/>
        <v>0</v>
      </c>
      <c r="V29" s="130"/>
      <c r="W29" s="130"/>
      <c r="X29" s="260"/>
      <c r="Y29" s="48" t="s">
        <v>142</v>
      </c>
      <c r="Z29" s="34"/>
      <c r="AA29" s="37"/>
      <c r="AB29" s="24"/>
      <c r="AC29" s="24"/>
      <c r="AD29" s="24"/>
      <c r="AE29" s="24"/>
      <c r="AF29" s="25">
        <f t="shared" si="4"/>
        <v>0</v>
      </c>
      <c r="AG29" s="23">
        <f t="shared" si="5"/>
        <v>0</v>
      </c>
      <c r="AH29" s="130"/>
      <c r="AI29" s="130"/>
      <c r="AJ29" s="8"/>
      <c r="AK29" s="40"/>
      <c r="AL29" s="41"/>
      <c r="AM29" s="41"/>
      <c r="AN29" s="41"/>
      <c r="AO29" s="41"/>
      <c r="AP29" s="41"/>
      <c r="AQ29" s="41"/>
      <c r="AR29" s="41"/>
      <c r="AS29" s="41"/>
    </row>
    <row r="30" spans="1:45" x14ac:dyDescent="0.35">
      <c r="A30" s="41"/>
      <c r="B30" s="33">
        <f t="shared" si="0"/>
        <v>0</v>
      </c>
      <c r="C30" s="177" t="s">
        <v>143</v>
      </c>
      <c r="D30" s="34"/>
      <c r="E30" s="37"/>
      <c r="F30" s="146"/>
      <c r="G30" s="146"/>
      <c r="H30" s="39"/>
      <c r="I30" s="24"/>
      <c r="J30" s="146"/>
      <c r="K30" s="39"/>
      <c r="L30" s="24"/>
      <c r="M30" s="146"/>
      <c r="N30" s="39"/>
      <c r="O30" s="24"/>
      <c r="P30" s="146"/>
      <c r="Q30" s="39"/>
      <c r="R30" s="24"/>
      <c r="S30" s="15">
        <f t="shared" si="1"/>
        <v>0</v>
      </c>
      <c r="T30" s="23">
        <f t="shared" si="2"/>
        <v>0</v>
      </c>
      <c r="U30" s="23">
        <f t="shared" si="3"/>
        <v>0</v>
      </c>
      <c r="V30" s="130"/>
      <c r="W30" s="130"/>
      <c r="X30" s="260"/>
      <c r="Y30" s="48" t="s">
        <v>144</v>
      </c>
      <c r="Z30" s="34"/>
      <c r="AA30" s="37"/>
      <c r="AB30" s="24"/>
      <c r="AC30" s="24"/>
      <c r="AD30" s="24"/>
      <c r="AE30" s="24"/>
      <c r="AF30" s="25">
        <f t="shared" si="4"/>
        <v>0</v>
      </c>
      <c r="AG30" s="23">
        <f t="shared" si="5"/>
        <v>0</v>
      </c>
      <c r="AH30" s="130"/>
      <c r="AI30" s="130"/>
      <c r="AJ30" s="8"/>
      <c r="AK30" s="40"/>
      <c r="AL30" s="41"/>
      <c r="AM30" s="41"/>
      <c r="AN30" s="41"/>
      <c r="AO30" s="41"/>
      <c r="AP30" s="41"/>
      <c r="AQ30" s="41"/>
      <c r="AR30" s="41"/>
      <c r="AS30" s="41"/>
    </row>
    <row r="31" spans="1:45" x14ac:dyDescent="0.35">
      <c r="A31" s="41"/>
      <c r="B31" s="33">
        <f t="shared" si="0"/>
        <v>0</v>
      </c>
      <c r="C31" s="177" t="s">
        <v>145</v>
      </c>
      <c r="D31" s="34"/>
      <c r="E31" s="37"/>
      <c r="F31" s="146"/>
      <c r="G31" s="146"/>
      <c r="H31" s="39"/>
      <c r="I31" s="24"/>
      <c r="J31" s="146"/>
      <c r="K31" s="39"/>
      <c r="L31" s="24"/>
      <c r="M31" s="146"/>
      <c r="N31" s="39"/>
      <c r="O31" s="24"/>
      <c r="P31" s="146"/>
      <c r="Q31" s="39"/>
      <c r="R31" s="24"/>
      <c r="S31" s="15">
        <f t="shared" si="1"/>
        <v>0</v>
      </c>
      <c r="T31" s="23">
        <f t="shared" si="2"/>
        <v>0</v>
      </c>
      <c r="U31" s="23">
        <f t="shared" si="3"/>
        <v>0</v>
      </c>
      <c r="V31" s="130"/>
      <c r="W31" s="130"/>
      <c r="X31" s="260"/>
      <c r="Y31" s="48" t="s">
        <v>146</v>
      </c>
      <c r="Z31" s="34"/>
      <c r="AA31" s="37"/>
      <c r="AB31" s="24"/>
      <c r="AC31" s="24"/>
      <c r="AD31" s="24"/>
      <c r="AE31" s="24"/>
      <c r="AF31" s="25">
        <f t="shared" si="4"/>
        <v>0</v>
      </c>
      <c r="AG31" s="23">
        <f t="shared" si="5"/>
        <v>0</v>
      </c>
      <c r="AH31" s="130"/>
      <c r="AI31" s="130"/>
      <c r="AJ31" s="8"/>
      <c r="AK31" s="40"/>
      <c r="AL31" s="41"/>
      <c r="AM31" s="41"/>
      <c r="AN31" s="41"/>
      <c r="AO31" s="41"/>
      <c r="AP31" s="41"/>
      <c r="AQ31" s="41"/>
      <c r="AR31" s="41"/>
      <c r="AS31" s="41"/>
    </row>
    <row r="32" spans="1:45" x14ac:dyDescent="0.35">
      <c r="A32" s="41"/>
      <c r="B32" s="33">
        <f t="shared" si="0"/>
        <v>0</v>
      </c>
      <c r="C32" s="177" t="s">
        <v>147</v>
      </c>
      <c r="D32" s="34"/>
      <c r="E32" s="37"/>
      <c r="F32" s="146"/>
      <c r="G32" s="146"/>
      <c r="H32" s="39"/>
      <c r="I32" s="24"/>
      <c r="J32" s="146"/>
      <c r="K32" s="39"/>
      <c r="L32" s="24"/>
      <c r="M32" s="146"/>
      <c r="N32" s="39"/>
      <c r="O32" s="24"/>
      <c r="P32" s="146"/>
      <c r="Q32" s="39"/>
      <c r="R32" s="24"/>
      <c r="S32" s="15">
        <f t="shared" si="1"/>
        <v>0</v>
      </c>
      <c r="T32" s="23">
        <f t="shared" si="2"/>
        <v>0</v>
      </c>
      <c r="U32" s="23">
        <f t="shared" si="3"/>
        <v>0</v>
      </c>
      <c r="V32" s="130"/>
      <c r="W32" s="130"/>
      <c r="X32" s="260"/>
      <c r="Y32" s="48" t="s">
        <v>148</v>
      </c>
      <c r="Z32" s="34"/>
      <c r="AA32" s="37"/>
      <c r="AB32" s="24"/>
      <c r="AC32" s="24"/>
      <c r="AD32" s="24"/>
      <c r="AE32" s="24"/>
      <c r="AF32" s="25">
        <f t="shared" si="4"/>
        <v>0</v>
      </c>
      <c r="AG32" s="23">
        <f t="shared" si="5"/>
        <v>0</v>
      </c>
      <c r="AH32" s="130"/>
      <c r="AI32" s="130"/>
      <c r="AJ32" s="8"/>
      <c r="AK32" s="40"/>
      <c r="AL32" s="41"/>
      <c r="AM32" s="41"/>
      <c r="AN32" s="41"/>
      <c r="AO32" s="41"/>
      <c r="AP32" s="41"/>
      <c r="AQ32" s="41"/>
      <c r="AR32" s="41"/>
      <c r="AS32" s="41"/>
    </row>
    <row r="33" spans="1:45" x14ac:dyDescent="0.35">
      <c r="A33" s="41"/>
      <c r="B33" s="33">
        <f t="shared" si="0"/>
        <v>0</v>
      </c>
      <c r="C33" s="177" t="s">
        <v>149</v>
      </c>
      <c r="D33" s="34"/>
      <c r="E33" s="37"/>
      <c r="F33" s="146"/>
      <c r="G33" s="146"/>
      <c r="H33" s="39"/>
      <c r="I33" s="24"/>
      <c r="J33" s="146"/>
      <c r="K33" s="39"/>
      <c r="L33" s="24"/>
      <c r="M33" s="146"/>
      <c r="N33" s="39"/>
      <c r="O33" s="24"/>
      <c r="P33" s="146"/>
      <c r="Q33" s="39"/>
      <c r="R33" s="24"/>
      <c r="S33" s="15">
        <f t="shared" si="1"/>
        <v>0</v>
      </c>
      <c r="T33" s="23">
        <f t="shared" si="2"/>
        <v>0</v>
      </c>
      <c r="U33" s="23">
        <f t="shared" si="3"/>
        <v>0</v>
      </c>
      <c r="V33" s="130"/>
      <c r="W33" s="130"/>
      <c r="X33" s="260"/>
      <c r="Y33" s="48" t="s">
        <v>150</v>
      </c>
      <c r="Z33" s="34"/>
      <c r="AA33" s="37"/>
      <c r="AB33" s="24"/>
      <c r="AC33" s="24"/>
      <c r="AD33" s="24"/>
      <c r="AE33" s="24"/>
      <c r="AF33" s="25">
        <f t="shared" si="4"/>
        <v>0</v>
      </c>
      <c r="AG33" s="23">
        <f t="shared" si="5"/>
        <v>0</v>
      </c>
      <c r="AH33" s="130"/>
      <c r="AI33" s="130"/>
      <c r="AJ33" s="8"/>
      <c r="AK33" s="40"/>
      <c r="AL33" s="41"/>
      <c r="AM33" s="41"/>
      <c r="AN33" s="41"/>
      <c r="AO33" s="41"/>
      <c r="AP33" s="41"/>
      <c r="AQ33" s="41"/>
      <c r="AR33" s="41"/>
      <c r="AS33" s="41"/>
    </row>
    <row r="34" spans="1:45" x14ac:dyDescent="0.35">
      <c r="A34" s="41"/>
      <c r="B34" s="33">
        <f t="shared" si="0"/>
        <v>0</v>
      </c>
      <c r="C34" s="177" t="s">
        <v>151</v>
      </c>
      <c r="D34" s="34"/>
      <c r="E34" s="37"/>
      <c r="F34" s="146"/>
      <c r="G34" s="146"/>
      <c r="H34" s="39"/>
      <c r="I34" s="24"/>
      <c r="J34" s="146"/>
      <c r="K34" s="39"/>
      <c r="L34" s="24"/>
      <c r="M34" s="146"/>
      <c r="N34" s="39"/>
      <c r="O34" s="24"/>
      <c r="P34" s="146"/>
      <c r="Q34" s="39"/>
      <c r="R34" s="24"/>
      <c r="S34" s="15">
        <f t="shared" si="1"/>
        <v>0</v>
      </c>
      <c r="T34" s="23">
        <f t="shared" si="2"/>
        <v>0</v>
      </c>
      <c r="U34" s="23">
        <f t="shared" si="3"/>
        <v>0</v>
      </c>
      <c r="V34" s="130"/>
      <c r="W34" s="130"/>
      <c r="X34" s="260"/>
      <c r="Y34" s="48" t="s">
        <v>152</v>
      </c>
      <c r="Z34" s="34"/>
      <c r="AA34" s="37"/>
      <c r="AB34" s="24"/>
      <c r="AC34" s="24"/>
      <c r="AD34" s="24"/>
      <c r="AE34" s="24"/>
      <c r="AF34" s="25">
        <f t="shared" si="4"/>
        <v>0</v>
      </c>
      <c r="AG34" s="23">
        <f t="shared" si="5"/>
        <v>0</v>
      </c>
      <c r="AH34" s="130"/>
      <c r="AI34" s="130"/>
      <c r="AJ34" s="8"/>
      <c r="AK34" s="40"/>
      <c r="AL34" s="41"/>
      <c r="AM34" s="41"/>
      <c r="AN34" s="41"/>
      <c r="AO34" s="41"/>
      <c r="AP34" s="41"/>
      <c r="AQ34" s="41"/>
      <c r="AR34" s="41"/>
      <c r="AS34" s="41"/>
    </row>
    <row r="35" spans="1:45" x14ac:dyDescent="0.35">
      <c r="A35" s="41"/>
      <c r="B35" s="33">
        <f t="shared" si="0"/>
        <v>0</v>
      </c>
      <c r="C35" s="177" t="s">
        <v>153</v>
      </c>
      <c r="D35" s="34"/>
      <c r="E35" s="37"/>
      <c r="F35" s="146"/>
      <c r="G35" s="146"/>
      <c r="H35" s="39"/>
      <c r="I35" s="24"/>
      <c r="J35" s="146"/>
      <c r="K35" s="39"/>
      <c r="L35" s="24"/>
      <c r="M35" s="146"/>
      <c r="N35" s="39"/>
      <c r="O35" s="24"/>
      <c r="P35" s="146"/>
      <c r="Q35" s="39"/>
      <c r="R35" s="24"/>
      <c r="S35" s="15">
        <f t="shared" si="1"/>
        <v>0</v>
      </c>
      <c r="T35" s="23">
        <f t="shared" si="2"/>
        <v>0</v>
      </c>
      <c r="U35" s="23">
        <f t="shared" si="3"/>
        <v>0</v>
      </c>
      <c r="V35" s="130"/>
      <c r="W35" s="130"/>
      <c r="X35" s="260"/>
      <c r="Y35" s="48" t="s">
        <v>154</v>
      </c>
      <c r="Z35" s="34"/>
      <c r="AA35" s="37"/>
      <c r="AB35" s="24"/>
      <c r="AC35" s="24"/>
      <c r="AD35" s="24"/>
      <c r="AE35" s="24"/>
      <c r="AF35" s="25">
        <f t="shared" si="4"/>
        <v>0</v>
      </c>
      <c r="AG35" s="23">
        <f t="shared" si="5"/>
        <v>0</v>
      </c>
      <c r="AH35" s="130"/>
      <c r="AI35" s="130"/>
      <c r="AJ35" s="8"/>
      <c r="AK35" s="40"/>
      <c r="AL35" s="41"/>
      <c r="AM35" s="41"/>
      <c r="AN35" s="41"/>
      <c r="AO35" s="41"/>
      <c r="AP35" s="41"/>
      <c r="AQ35" s="41"/>
      <c r="AR35" s="41"/>
      <c r="AS35" s="41"/>
    </row>
    <row r="36" spans="1:45" x14ac:dyDescent="0.35">
      <c r="A36" s="41"/>
      <c r="B36" s="33">
        <f t="shared" si="0"/>
        <v>0</v>
      </c>
      <c r="C36" s="177" t="s">
        <v>155</v>
      </c>
      <c r="D36" s="34"/>
      <c r="E36" s="37"/>
      <c r="F36" s="146"/>
      <c r="G36" s="146"/>
      <c r="H36" s="39"/>
      <c r="I36" s="24"/>
      <c r="J36" s="146"/>
      <c r="K36" s="39"/>
      <c r="L36" s="24"/>
      <c r="M36" s="146"/>
      <c r="N36" s="39"/>
      <c r="O36" s="24"/>
      <c r="P36" s="146"/>
      <c r="Q36" s="39"/>
      <c r="R36" s="24"/>
      <c r="S36" s="15">
        <f t="shared" si="1"/>
        <v>0</v>
      </c>
      <c r="T36" s="23">
        <f t="shared" si="2"/>
        <v>0</v>
      </c>
      <c r="U36" s="23">
        <f t="shared" si="3"/>
        <v>0</v>
      </c>
      <c r="V36" s="130"/>
      <c r="W36" s="130"/>
      <c r="X36" s="260"/>
      <c r="Y36" s="48" t="s">
        <v>156</v>
      </c>
      <c r="Z36" s="34"/>
      <c r="AA36" s="37"/>
      <c r="AB36" s="24"/>
      <c r="AC36" s="24"/>
      <c r="AD36" s="24"/>
      <c r="AE36" s="24"/>
      <c r="AF36" s="25">
        <f t="shared" si="4"/>
        <v>0</v>
      </c>
      <c r="AG36" s="23">
        <f t="shared" si="5"/>
        <v>0</v>
      </c>
      <c r="AH36" s="130"/>
      <c r="AI36" s="130"/>
      <c r="AJ36" s="8"/>
      <c r="AK36" s="40"/>
      <c r="AL36" s="41"/>
      <c r="AM36" s="41"/>
      <c r="AN36" s="41"/>
      <c r="AO36" s="41"/>
      <c r="AP36" s="41"/>
      <c r="AQ36" s="41"/>
      <c r="AR36" s="41"/>
      <c r="AS36" s="41"/>
    </row>
    <row r="37" spans="1:45" x14ac:dyDescent="0.35">
      <c r="A37" s="41"/>
      <c r="B37" s="33">
        <f t="shared" si="0"/>
        <v>0</v>
      </c>
      <c r="C37" s="177" t="s">
        <v>157</v>
      </c>
      <c r="D37" s="34"/>
      <c r="E37" s="37"/>
      <c r="F37" s="146"/>
      <c r="G37" s="146"/>
      <c r="H37" s="39"/>
      <c r="I37" s="24"/>
      <c r="J37" s="146"/>
      <c r="K37" s="39"/>
      <c r="L37" s="24"/>
      <c r="M37" s="146"/>
      <c r="N37" s="39"/>
      <c r="O37" s="24"/>
      <c r="P37" s="146"/>
      <c r="Q37" s="39"/>
      <c r="R37" s="24"/>
      <c r="S37" s="15">
        <f t="shared" si="1"/>
        <v>0</v>
      </c>
      <c r="T37" s="23">
        <f t="shared" si="2"/>
        <v>0</v>
      </c>
      <c r="U37" s="23">
        <f t="shared" si="3"/>
        <v>0</v>
      </c>
      <c r="V37" s="130"/>
      <c r="W37" s="130"/>
      <c r="X37" s="260"/>
      <c r="Y37" s="48" t="s">
        <v>158</v>
      </c>
      <c r="Z37" s="34"/>
      <c r="AA37" s="37"/>
      <c r="AB37" s="24"/>
      <c r="AC37" s="24"/>
      <c r="AD37" s="24"/>
      <c r="AE37" s="24"/>
      <c r="AF37" s="25">
        <f t="shared" si="4"/>
        <v>0</v>
      </c>
      <c r="AG37" s="23">
        <f t="shared" si="5"/>
        <v>0</v>
      </c>
      <c r="AH37" s="130"/>
      <c r="AI37" s="130"/>
      <c r="AJ37" s="8"/>
      <c r="AK37" s="40"/>
      <c r="AL37" s="41"/>
      <c r="AM37" s="41"/>
      <c r="AN37" s="41"/>
      <c r="AO37" s="41"/>
      <c r="AP37" s="41"/>
      <c r="AQ37" s="41"/>
      <c r="AR37" s="41"/>
      <c r="AS37" s="41"/>
    </row>
    <row r="38" spans="1:45" x14ac:dyDescent="0.35">
      <c r="A38" s="41"/>
      <c r="B38" s="33">
        <f t="shared" si="0"/>
        <v>0</v>
      </c>
      <c r="C38" s="177" t="s">
        <v>159</v>
      </c>
      <c r="D38" s="34"/>
      <c r="E38" s="37"/>
      <c r="F38" s="146"/>
      <c r="G38" s="146"/>
      <c r="H38" s="39"/>
      <c r="I38" s="24"/>
      <c r="J38" s="146"/>
      <c r="K38" s="39"/>
      <c r="L38" s="24"/>
      <c r="M38" s="146"/>
      <c r="N38" s="39"/>
      <c r="O38" s="24"/>
      <c r="P38" s="146"/>
      <c r="Q38" s="39"/>
      <c r="R38" s="24"/>
      <c r="S38" s="15">
        <f t="shared" si="1"/>
        <v>0</v>
      </c>
      <c r="T38" s="23">
        <f t="shared" si="2"/>
        <v>0</v>
      </c>
      <c r="U38" s="23">
        <f t="shared" si="3"/>
        <v>0</v>
      </c>
      <c r="V38" s="130"/>
      <c r="W38" s="130"/>
      <c r="X38" s="260"/>
      <c r="Y38" s="48" t="s">
        <v>160</v>
      </c>
      <c r="Z38" s="34"/>
      <c r="AA38" s="37"/>
      <c r="AB38" s="24"/>
      <c r="AC38" s="24"/>
      <c r="AD38" s="24"/>
      <c r="AE38" s="24"/>
      <c r="AF38" s="25">
        <f t="shared" si="4"/>
        <v>0</v>
      </c>
      <c r="AG38" s="23">
        <f t="shared" si="5"/>
        <v>0</v>
      </c>
      <c r="AH38" s="130"/>
      <c r="AI38" s="130"/>
      <c r="AJ38" s="8"/>
      <c r="AK38" s="40"/>
      <c r="AL38" s="41"/>
      <c r="AM38" s="41"/>
      <c r="AN38" s="41"/>
      <c r="AO38" s="41"/>
      <c r="AP38" s="41"/>
      <c r="AQ38" s="41"/>
      <c r="AR38" s="41"/>
      <c r="AS38" s="41"/>
    </row>
    <row r="39" spans="1:45" x14ac:dyDescent="0.35">
      <c r="A39" s="41"/>
      <c r="B39" s="33">
        <f t="shared" si="0"/>
        <v>0</v>
      </c>
      <c r="C39" s="177" t="s">
        <v>161</v>
      </c>
      <c r="D39" s="34"/>
      <c r="E39" s="37"/>
      <c r="F39" s="146"/>
      <c r="G39" s="146"/>
      <c r="H39" s="39"/>
      <c r="I39" s="24"/>
      <c r="J39" s="146"/>
      <c r="K39" s="39"/>
      <c r="L39" s="24"/>
      <c r="M39" s="146"/>
      <c r="N39" s="39"/>
      <c r="O39" s="24"/>
      <c r="P39" s="146"/>
      <c r="Q39" s="39"/>
      <c r="R39" s="24"/>
      <c r="S39" s="15">
        <f t="shared" si="1"/>
        <v>0</v>
      </c>
      <c r="T39" s="23">
        <f t="shared" si="2"/>
        <v>0</v>
      </c>
      <c r="U39" s="23">
        <f t="shared" si="3"/>
        <v>0</v>
      </c>
      <c r="V39" s="130"/>
      <c r="W39" s="130"/>
      <c r="X39" s="260"/>
      <c r="Y39" s="48" t="s">
        <v>162</v>
      </c>
      <c r="Z39" s="34"/>
      <c r="AA39" s="37"/>
      <c r="AB39" s="24"/>
      <c r="AC39" s="24"/>
      <c r="AD39" s="24"/>
      <c r="AE39" s="24"/>
      <c r="AF39" s="25">
        <f t="shared" si="4"/>
        <v>0</v>
      </c>
      <c r="AG39" s="23">
        <f t="shared" si="5"/>
        <v>0</v>
      </c>
      <c r="AH39" s="130"/>
      <c r="AI39" s="130"/>
      <c r="AJ39" s="8"/>
      <c r="AK39" s="40"/>
      <c r="AL39" s="41"/>
      <c r="AM39" s="41"/>
      <c r="AN39" s="41"/>
      <c r="AO39" s="41"/>
      <c r="AP39" s="41"/>
      <c r="AQ39" s="41"/>
      <c r="AR39" s="41"/>
      <c r="AS39" s="41"/>
    </row>
    <row r="40" spans="1:45" x14ac:dyDescent="0.35">
      <c r="A40" s="41"/>
      <c r="B40" s="33">
        <f t="shared" si="0"/>
        <v>0</v>
      </c>
      <c r="C40" s="177" t="s">
        <v>163</v>
      </c>
      <c r="D40" s="34"/>
      <c r="E40" s="37"/>
      <c r="F40" s="146"/>
      <c r="G40" s="146"/>
      <c r="H40" s="39"/>
      <c r="I40" s="24"/>
      <c r="J40" s="146"/>
      <c r="K40" s="39"/>
      <c r="L40" s="24"/>
      <c r="M40" s="146"/>
      <c r="N40" s="39"/>
      <c r="O40" s="24"/>
      <c r="P40" s="146"/>
      <c r="Q40" s="39"/>
      <c r="R40" s="24"/>
      <c r="S40" s="15">
        <f t="shared" si="1"/>
        <v>0</v>
      </c>
      <c r="T40" s="23">
        <f t="shared" si="2"/>
        <v>0</v>
      </c>
      <c r="U40" s="23">
        <f t="shared" si="3"/>
        <v>0</v>
      </c>
      <c r="V40" s="130"/>
      <c r="W40" s="130"/>
      <c r="X40" s="260"/>
      <c r="Y40" s="48" t="s">
        <v>164</v>
      </c>
      <c r="Z40" s="34"/>
      <c r="AA40" s="37"/>
      <c r="AB40" s="24"/>
      <c r="AC40" s="24"/>
      <c r="AD40" s="24"/>
      <c r="AE40" s="24"/>
      <c r="AF40" s="25">
        <f t="shared" si="4"/>
        <v>0</v>
      </c>
      <c r="AG40" s="23">
        <f t="shared" si="5"/>
        <v>0</v>
      </c>
      <c r="AH40" s="130"/>
      <c r="AI40" s="130"/>
      <c r="AJ40" s="8"/>
      <c r="AK40" s="40"/>
      <c r="AL40" s="41"/>
      <c r="AM40" s="41"/>
      <c r="AN40" s="41"/>
      <c r="AO40" s="41"/>
      <c r="AP40" s="41"/>
      <c r="AQ40" s="41"/>
      <c r="AR40" s="41"/>
      <c r="AS40" s="41"/>
    </row>
    <row r="41" spans="1:45" x14ac:dyDescent="0.35">
      <c r="A41" s="41"/>
      <c r="B41" s="33">
        <f t="shared" si="0"/>
        <v>0</v>
      </c>
      <c r="C41" s="177" t="s">
        <v>165</v>
      </c>
      <c r="D41" s="34"/>
      <c r="E41" s="37"/>
      <c r="F41" s="146"/>
      <c r="G41" s="146"/>
      <c r="H41" s="39"/>
      <c r="I41" s="24"/>
      <c r="J41" s="146"/>
      <c r="K41" s="39"/>
      <c r="L41" s="24"/>
      <c r="M41" s="146"/>
      <c r="N41" s="39"/>
      <c r="O41" s="24"/>
      <c r="P41" s="146"/>
      <c r="Q41" s="39"/>
      <c r="R41" s="24"/>
      <c r="S41" s="15">
        <f t="shared" si="1"/>
        <v>0</v>
      </c>
      <c r="T41" s="23">
        <f t="shared" si="2"/>
        <v>0</v>
      </c>
      <c r="U41" s="23">
        <f t="shared" si="3"/>
        <v>0</v>
      </c>
      <c r="V41" s="130"/>
      <c r="W41" s="130"/>
      <c r="X41" s="260"/>
      <c r="Y41" s="48" t="s">
        <v>166</v>
      </c>
      <c r="Z41" s="34"/>
      <c r="AA41" s="37"/>
      <c r="AB41" s="24"/>
      <c r="AC41" s="24"/>
      <c r="AD41" s="24"/>
      <c r="AE41" s="24"/>
      <c r="AF41" s="25">
        <f t="shared" si="4"/>
        <v>0</v>
      </c>
      <c r="AG41" s="23">
        <f t="shared" si="5"/>
        <v>0</v>
      </c>
      <c r="AH41" s="130"/>
      <c r="AI41" s="130"/>
      <c r="AJ41" s="8"/>
      <c r="AK41" s="40"/>
      <c r="AL41" s="41"/>
      <c r="AM41" s="41"/>
      <c r="AN41" s="41"/>
      <c r="AO41" s="41"/>
      <c r="AP41" s="41"/>
      <c r="AQ41" s="41"/>
      <c r="AR41" s="41"/>
      <c r="AS41" s="41"/>
    </row>
    <row r="42" spans="1:45" x14ac:dyDescent="0.35">
      <c r="A42" s="41"/>
      <c r="B42" s="33">
        <f t="shared" si="0"/>
        <v>0</v>
      </c>
      <c r="C42" s="177" t="s">
        <v>167</v>
      </c>
      <c r="D42" s="34"/>
      <c r="E42" s="37"/>
      <c r="F42" s="146"/>
      <c r="G42" s="146"/>
      <c r="H42" s="39"/>
      <c r="I42" s="24"/>
      <c r="J42" s="146"/>
      <c r="K42" s="39"/>
      <c r="L42" s="24"/>
      <c r="M42" s="146"/>
      <c r="N42" s="39"/>
      <c r="O42" s="24"/>
      <c r="P42" s="146"/>
      <c r="Q42" s="39"/>
      <c r="R42" s="24"/>
      <c r="S42" s="15">
        <f t="shared" si="1"/>
        <v>0</v>
      </c>
      <c r="T42" s="23">
        <f t="shared" si="2"/>
        <v>0</v>
      </c>
      <c r="U42" s="23">
        <f t="shared" si="3"/>
        <v>0</v>
      </c>
      <c r="V42" s="130"/>
      <c r="W42" s="130"/>
      <c r="X42" s="260"/>
      <c r="Y42" s="48" t="s">
        <v>168</v>
      </c>
      <c r="Z42" s="34"/>
      <c r="AA42" s="37"/>
      <c r="AB42" s="24"/>
      <c r="AC42" s="24"/>
      <c r="AD42" s="24"/>
      <c r="AE42" s="24"/>
      <c r="AF42" s="25">
        <f t="shared" si="4"/>
        <v>0</v>
      </c>
      <c r="AG42" s="23">
        <f t="shared" si="5"/>
        <v>0</v>
      </c>
      <c r="AH42" s="130"/>
      <c r="AI42" s="130"/>
      <c r="AJ42" s="8"/>
      <c r="AK42" s="40"/>
      <c r="AL42" s="41"/>
      <c r="AM42" s="41"/>
      <c r="AN42" s="41"/>
      <c r="AO42" s="41"/>
      <c r="AP42" s="41"/>
      <c r="AQ42" s="41"/>
      <c r="AR42" s="41"/>
      <c r="AS42" s="41"/>
    </row>
    <row r="43" spans="1:45" x14ac:dyDescent="0.35">
      <c r="A43" s="41"/>
      <c r="B43" s="33">
        <f t="shared" si="0"/>
        <v>0</v>
      </c>
      <c r="C43" s="177" t="s">
        <v>169</v>
      </c>
      <c r="D43" s="34"/>
      <c r="E43" s="37"/>
      <c r="F43" s="146"/>
      <c r="G43" s="146"/>
      <c r="H43" s="39"/>
      <c r="I43" s="24"/>
      <c r="J43" s="146"/>
      <c r="K43" s="39"/>
      <c r="L43" s="24"/>
      <c r="M43" s="146"/>
      <c r="N43" s="39"/>
      <c r="O43" s="24"/>
      <c r="P43" s="146"/>
      <c r="Q43" s="39"/>
      <c r="R43" s="24"/>
      <c r="S43" s="15">
        <f t="shared" si="1"/>
        <v>0</v>
      </c>
      <c r="T43" s="23">
        <f t="shared" si="2"/>
        <v>0</v>
      </c>
      <c r="U43" s="23">
        <f t="shared" si="3"/>
        <v>0</v>
      </c>
      <c r="V43" s="130"/>
      <c r="W43" s="130"/>
      <c r="X43" s="260"/>
      <c r="Y43" s="48" t="s">
        <v>170</v>
      </c>
      <c r="Z43" s="34"/>
      <c r="AA43" s="37"/>
      <c r="AB43" s="24"/>
      <c r="AC43" s="24"/>
      <c r="AD43" s="24"/>
      <c r="AE43" s="24"/>
      <c r="AF43" s="25">
        <f t="shared" si="4"/>
        <v>0</v>
      </c>
      <c r="AG43" s="23">
        <f t="shared" si="5"/>
        <v>0</v>
      </c>
      <c r="AH43" s="130"/>
      <c r="AI43" s="130"/>
      <c r="AJ43" s="8"/>
      <c r="AK43" s="40"/>
      <c r="AL43" s="41"/>
      <c r="AM43" s="41"/>
      <c r="AN43" s="41"/>
      <c r="AO43" s="41"/>
      <c r="AP43" s="41"/>
      <c r="AQ43" s="41"/>
      <c r="AR43" s="41"/>
      <c r="AS43" s="41"/>
    </row>
    <row r="44" spans="1:45" x14ac:dyDescent="0.35">
      <c r="A44" s="41"/>
      <c r="B44" s="33">
        <f t="shared" si="0"/>
        <v>0</v>
      </c>
      <c r="C44" s="177" t="s">
        <v>171</v>
      </c>
      <c r="D44" s="34"/>
      <c r="E44" s="37"/>
      <c r="F44" s="146"/>
      <c r="G44" s="146"/>
      <c r="H44" s="39"/>
      <c r="I44" s="24"/>
      <c r="J44" s="146"/>
      <c r="K44" s="39"/>
      <c r="L44" s="24"/>
      <c r="M44" s="146"/>
      <c r="N44" s="39"/>
      <c r="O44" s="24"/>
      <c r="P44" s="146"/>
      <c r="Q44" s="39"/>
      <c r="R44" s="24"/>
      <c r="S44" s="15">
        <f t="shared" si="1"/>
        <v>0</v>
      </c>
      <c r="T44" s="23">
        <f t="shared" si="2"/>
        <v>0</v>
      </c>
      <c r="U44" s="23">
        <f t="shared" si="3"/>
        <v>0</v>
      </c>
      <c r="V44" s="130"/>
      <c r="W44" s="130"/>
      <c r="X44" s="260"/>
      <c r="Y44" s="137" t="s">
        <v>172</v>
      </c>
      <c r="Z44" s="35"/>
      <c r="AA44" s="38"/>
      <c r="AB44" s="29"/>
      <c r="AC44" s="29"/>
      <c r="AD44" s="29"/>
      <c r="AE44" s="29"/>
      <c r="AF44" s="30">
        <f t="shared" si="4"/>
        <v>0</v>
      </c>
      <c r="AG44" s="180">
        <f t="shared" si="5"/>
        <v>0</v>
      </c>
      <c r="AH44" s="181"/>
      <c r="AI44" s="181"/>
      <c r="AJ44" s="8"/>
      <c r="AK44" s="40"/>
      <c r="AL44" s="41"/>
      <c r="AM44" s="41"/>
      <c r="AN44" s="41"/>
      <c r="AO44" s="41"/>
      <c r="AP44" s="41"/>
      <c r="AQ44" s="41"/>
      <c r="AR44" s="41"/>
      <c r="AS44" s="41"/>
    </row>
    <row r="45" spans="1:45" x14ac:dyDescent="0.35">
      <c r="A45" s="41"/>
      <c r="B45" s="33">
        <f t="shared" si="0"/>
        <v>0</v>
      </c>
      <c r="C45" s="177" t="s">
        <v>173</v>
      </c>
      <c r="D45" s="34"/>
      <c r="E45" s="37"/>
      <c r="F45" s="146"/>
      <c r="G45" s="146"/>
      <c r="H45" s="39"/>
      <c r="I45" s="24"/>
      <c r="J45" s="146"/>
      <c r="K45" s="39"/>
      <c r="L45" s="24"/>
      <c r="M45" s="146"/>
      <c r="N45" s="39"/>
      <c r="O45" s="24"/>
      <c r="P45" s="146"/>
      <c r="Q45" s="39"/>
      <c r="R45" s="24"/>
      <c r="S45" s="15">
        <f t="shared" si="1"/>
        <v>0</v>
      </c>
      <c r="T45" s="23">
        <f t="shared" si="2"/>
        <v>0</v>
      </c>
      <c r="U45" s="23">
        <f t="shared" si="3"/>
        <v>0</v>
      </c>
      <c r="V45" s="130"/>
      <c r="W45" s="130"/>
      <c r="X45" s="260"/>
      <c r="Y45" s="317" t="s">
        <v>174</v>
      </c>
      <c r="Z45" s="317"/>
      <c r="AA45" s="317"/>
      <c r="AB45" s="317"/>
      <c r="AC45" s="317"/>
      <c r="AD45" s="317"/>
      <c r="AE45" s="317"/>
      <c r="AF45" s="317"/>
      <c r="AG45" s="317"/>
      <c r="AH45" s="317"/>
      <c r="AI45" s="317"/>
      <c r="AJ45" s="8"/>
      <c r="AK45" s="40"/>
      <c r="AL45" s="41"/>
      <c r="AM45" s="41"/>
      <c r="AN45" s="41"/>
      <c r="AO45" s="41"/>
      <c r="AP45" s="41"/>
      <c r="AQ45" s="41"/>
      <c r="AR45" s="41"/>
      <c r="AS45" s="41"/>
    </row>
    <row r="46" spans="1:45" x14ac:dyDescent="0.35">
      <c r="A46" s="41"/>
      <c r="B46" s="33">
        <f t="shared" si="0"/>
        <v>0</v>
      </c>
      <c r="C46" s="177" t="s">
        <v>175</v>
      </c>
      <c r="D46" s="34"/>
      <c r="E46" s="37"/>
      <c r="F46" s="146"/>
      <c r="G46" s="146"/>
      <c r="H46" s="39"/>
      <c r="I46" s="24"/>
      <c r="J46" s="146"/>
      <c r="K46" s="39"/>
      <c r="L46" s="24"/>
      <c r="M46" s="146"/>
      <c r="N46" s="39"/>
      <c r="O46" s="24"/>
      <c r="P46" s="146"/>
      <c r="Q46" s="39"/>
      <c r="R46" s="24"/>
      <c r="S46" s="15">
        <f t="shared" si="1"/>
        <v>0</v>
      </c>
      <c r="T46" s="23">
        <f t="shared" si="2"/>
        <v>0</v>
      </c>
      <c r="U46" s="23">
        <f t="shared" si="3"/>
        <v>0</v>
      </c>
      <c r="V46" s="130"/>
      <c r="W46" s="130"/>
      <c r="X46" s="260"/>
      <c r="Y46" s="48" t="s">
        <v>176</v>
      </c>
      <c r="Z46" s="34"/>
      <c r="AA46" s="37"/>
      <c r="AB46" s="24"/>
      <c r="AC46" s="24"/>
      <c r="AD46" s="24"/>
      <c r="AE46" s="24"/>
      <c r="AF46" s="25">
        <f t="shared" ref="AF46:AF77" si="6">SUM(AB46:AD46)</f>
        <v>0</v>
      </c>
      <c r="AG46" s="23">
        <f>SUM(AB46:AE46)</f>
        <v>0</v>
      </c>
      <c r="AH46" s="130"/>
      <c r="AI46" s="130"/>
      <c r="AJ46" s="8"/>
      <c r="AK46" s="40"/>
      <c r="AL46" s="41"/>
      <c r="AM46" s="41"/>
      <c r="AN46" s="41"/>
      <c r="AO46" s="41"/>
      <c r="AP46" s="41"/>
      <c r="AQ46" s="41"/>
      <c r="AR46" s="41"/>
      <c r="AS46" s="41"/>
    </row>
    <row r="47" spans="1:45" x14ac:dyDescent="0.35">
      <c r="A47" s="41"/>
      <c r="B47" s="33">
        <f t="shared" si="0"/>
        <v>0</v>
      </c>
      <c r="C47" s="177" t="s">
        <v>177</v>
      </c>
      <c r="D47" s="34"/>
      <c r="E47" s="37"/>
      <c r="F47" s="146"/>
      <c r="G47" s="146"/>
      <c r="H47" s="39"/>
      <c r="I47" s="24"/>
      <c r="J47" s="146"/>
      <c r="K47" s="39"/>
      <c r="L47" s="24"/>
      <c r="M47" s="146"/>
      <c r="N47" s="39"/>
      <c r="O47" s="24"/>
      <c r="P47" s="146"/>
      <c r="Q47" s="39"/>
      <c r="R47" s="24"/>
      <c r="S47" s="15">
        <f t="shared" si="1"/>
        <v>0</v>
      </c>
      <c r="T47" s="23">
        <f t="shared" si="2"/>
        <v>0</v>
      </c>
      <c r="U47" s="23">
        <f t="shared" si="3"/>
        <v>0</v>
      </c>
      <c r="V47" s="130"/>
      <c r="W47" s="130"/>
      <c r="X47" s="260"/>
      <c r="Y47" s="48" t="s">
        <v>178</v>
      </c>
      <c r="Z47" s="34"/>
      <c r="AA47" s="37"/>
      <c r="AB47" s="24"/>
      <c r="AC47" s="24"/>
      <c r="AD47" s="24"/>
      <c r="AE47" s="24"/>
      <c r="AF47" s="25">
        <f t="shared" si="6"/>
        <v>0</v>
      </c>
      <c r="AG47" s="23">
        <f t="shared" ref="AG47:AG88" si="7">SUM(AB47:AE47)</f>
        <v>0</v>
      </c>
      <c r="AH47" s="130"/>
      <c r="AI47" s="130"/>
      <c r="AJ47" s="8"/>
      <c r="AK47" s="40"/>
      <c r="AL47" s="41"/>
      <c r="AM47" s="41"/>
      <c r="AN47" s="41"/>
      <c r="AO47" s="41"/>
      <c r="AP47" s="41"/>
      <c r="AQ47" s="41"/>
      <c r="AR47" s="41"/>
      <c r="AS47" s="41"/>
    </row>
    <row r="48" spans="1:45" x14ac:dyDescent="0.35">
      <c r="A48" s="41"/>
      <c r="B48" s="33">
        <f t="shared" si="0"/>
        <v>0</v>
      </c>
      <c r="C48" s="177" t="s">
        <v>179</v>
      </c>
      <c r="D48" s="34"/>
      <c r="E48" s="37"/>
      <c r="F48" s="146"/>
      <c r="G48" s="146"/>
      <c r="H48" s="39"/>
      <c r="I48" s="24"/>
      <c r="J48" s="146"/>
      <c r="K48" s="39"/>
      <c r="L48" s="24"/>
      <c r="M48" s="146"/>
      <c r="N48" s="39"/>
      <c r="O48" s="24"/>
      <c r="P48" s="146"/>
      <c r="Q48" s="39"/>
      <c r="R48" s="24"/>
      <c r="S48" s="15">
        <f t="shared" si="1"/>
        <v>0</v>
      </c>
      <c r="T48" s="23">
        <f t="shared" si="2"/>
        <v>0</v>
      </c>
      <c r="U48" s="23">
        <f t="shared" si="3"/>
        <v>0</v>
      </c>
      <c r="V48" s="130"/>
      <c r="W48" s="130"/>
      <c r="X48" s="260"/>
      <c r="Y48" s="48" t="s">
        <v>180</v>
      </c>
      <c r="Z48" s="34"/>
      <c r="AA48" s="37"/>
      <c r="AB48" s="24"/>
      <c r="AC48" s="24"/>
      <c r="AD48" s="24"/>
      <c r="AE48" s="24"/>
      <c r="AF48" s="25">
        <f t="shared" si="6"/>
        <v>0</v>
      </c>
      <c r="AG48" s="23">
        <f t="shared" si="7"/>
        <v>0</v>
      </c>
      <c r="AH48" s="130"/>
      <c r="AI48" s="130"/>
      <c r="AJ48" s="8"/>
      <c r="AK48" s="40"/>
      <c r="AL48" s="41"/>
      <c r="AM48" s="41"/>
      <c r="AN48" s="41"/>
      <c r="AO48" s="41"/>
      <c r="AP48" s="41"/>
      <c r="AQ48" s="41"/>
      <c r="AR48" s="41"/>
      <c r="AS48" s="41"/>
    </row>
    <row r="49" spans="1:45" x14ac:dyDescent="0.35">
      <c r="A49" s="41"/>
      <c r="B49" s="33">
        <f t="shared" si="0"/>
        <v>0</v>
      </c>
      <c r="C49" s="177" t="s">
        <v>181</v>
      </c>
      <c r="D49" s="34"/>
      <c r="E49" s="37"/>
      <c r="F49" s="146"/>
      <c r="G49" s="146"/>
      <c r="H49" s="39"/>
      <c r="I49" s="24"/>
      <c r="J49" s="146"/>
      <c r="K49" s="39"/>
      <c r="L49" s="24"/>
      <c r="M49" s="146"/>
      <c r="N49" s="39"/>
      <c r="O49" s="24"/>
      <c r="P49" s="146"/>
      <c r="Q49" s="39"/>
      <c r="R49" s="24"/>
      <c r="S49" s="15">
        <f t="shared" si="1"/>
        <v>0</v>
      </c>
      <c r="T49" s="23">
        <f t="shared" si="2"/>
        <v>0</v>
      </c>
      <c r="U49" s="23">
        <f t="shared" si="3"/>
        <v>0</v>
      </c>
      <c r="V49" s="130"/>
      <c r="W49" s="130"/>
      <c r="X49" s="260"/>
      <c r="Y49" s="48" t="s">
        <v>182</v>
      </c>
      <c r="Z49" s="34"/>
      <c r="AA49" s="37"/>
      <c r="AB49" s="24"/>
      <c r="AC49" s="24"/>
      <c r="AD49" s="24"/>
      <c r="AE49" s="24"/>
      <c r="AF49" s="25">
        <f t="shared" si="6"/>
        <v>0</v>
      </c>
      <c r="AG49" s="23">
        <f t="shared" si="7"/>
        <v>0</v>
      </c>
      <c r="AH49" s="130"/>
      <c r="AI49" s="130"/>
      <c r="AJ49" s="8"/>
      <c r="AK49" s="40"/>
      <c r="AL49" s="41"/>
      <c r="AM49" s="41"/>
      <c r="AN49" s="41"/>
      <c r="AO49" s="41"/>
      <c r="AP49" s="41"/>
      <c r="AQ49" s="41"/>
      <c r="AR49" s="41"/>
      <c r="AS49" s="41"/>
    </row>
    <row r="50" spans="1:45" x14ac:dyDescent="0.35">
      <c r="A50" s="41"/>
      <c r="B50" s="33">
        <f t="shared" si="0"/>
        <v>0</v>
      </c>
      <c r="C50" s="177" t="s">
        <v>183</v>
      </c>
      <c r="D50" s="34"/>
      <c r="E50" s="37"/>
      <c r="F50" s="146"/>
      <c r="G50" s="146"/>
      <c r="H50" s="39"/>
      <c r="I50" s="24"/>
      <c r="J50" s="146"/>
      <c r="K50" s="39"/>
      <c r="L50" s="24"/>
      <c r="M50" s="146"/>
      <c r="N50" s="39"/>
      <c r="O50" s="24"/>
      <c r="P50" s="146"/>
      <c r="Q50" s="39"/>
      <c r="R50" s="24"/>
      <c r="S50" s="15">
        <f t="shared" si="1"/>
        <v>0</v>
      </c>
      <c r="T50" s="23">
        <f t="shared" si="2"/>
        <v>0</v>
      </c>
      <c r="U50" s="23">
        <f t="shared" si="3"/>
        <v>0</v>
      </c>
      <c r="V50" s="130"/>
      <c r="W50" s="130"/>
      <c r="X50" s="260"/>
      <c r="Y50" s="48" t="s">
        <v>184</v>
      </c>
      <c r="Z50" s="34"/>
      <c r="AA50" s="37"/>
      <c r="AB50" s="24"/>
      <c r="AC50" s="24"/>
      <c r="AD50" s="24"/>
      <c r="AE50" s="24"/>
      <c r="AF50" s="25">
        <f t="shared" si="6"/>
        <v>0</v>
      </c>
      <c r="AG50" s="23">
        <f t="shared" si="7"/>
        <v>0</v>
      </c>
      <c r="AH50" s="130"/>
      <c r="AI50" s="130"/>
      <c r="AJ50" s="8"/>
      <c r="AK50" s="40"/>
      <c r="AL50" s="41"/>
      <c r="AM50" s="41"/>
      <c r="AN50" s="41"/>
      <c r="AO50" s="41"/>
      <c r="AP50" s="41"/>
      <c r="AQ50" s="41"/>
      <c r="AR50" s="41"/>
      <c r="AS50" s="41"/>
    </row>
    <row r="51" spans="1:45" x14ac:dyDescent="0.35">
      <c r="A51" s="41"/>
      <c r="B51" s="33">
        <f t="shared" si="0"/>
        <v>0</v>
      </c>
      <c r="C51" s="177" t="s">
        <v>185</v>
      </c>
      <c r="D51" s="34"/>
      <c r="E51" s="37"/>
      <c r="F51" s="146"/>
      <c r="G51" s="146"/>
      <c r="H51" s="39"/>
      <c r="I51" s="24"/>
      <c r="J51" s="146"/>
      <c r="K51" s="39"/>
      <c r="L51" s="24"/>
      <c r="M51" s="146"/>
      <c r="N51" s="39"/>
      <c r="O51" s="24"/>
      <c r="P51" s="146"/>
      <c r="Q51" s="39"/>
      <c r="R51" s="24"/>
      <c r="S51" s="15">
        <f t="shared" si="1"/>
        <v>0</v>
      </c>
      <c r="T51" s="23">
        <f t="shared" si="2"/>
        <v>0</v>
      </c>
      <c r="U51" s="23">
        <f t="shared" si="3"/>
        <v>0</v>
      </c>
      <c r="V51" s="130"/>
      <c r="W51" s="130"/>
      <c r="X51" s="260"/>
      <c r="Y51" s="48" t="s">
        <v>186</v>
      </c>
      <c r="Z51" s="34"/>
      <c r="AA51" s="37"/>
      <c r="AB51" s="24"/>
      <c r="AC51" s="24"/>
      <c r="AD51" s="24"/>
      <c r="AE51" s="24"/>
      <c r="AF51" s="25">
        <f t="shared" si="6"/>
        <v>0</v>
      </c>
      <c r="AG51" s="23">
        <f t="shared" si="7"/>
        <v>0</v>
      </c>
      <c r="AH51" s="130"/>
      <c r="AI51" s="130"/>
      <c r="AJ51" s="8"/>
      <c r="AK51" s="40"/>
      <c r="AL51" s="41"/>
      <c r="AM51" s="41"/>
      <c r="AN51" s="41"/>
      <c r="AO51" s="41"/>
      <c r="AP51" s="41"/>
      <c r="AQ51" s="41"/>
      <c r="AR51" s="41"/>
      <c r="AS51" s="41"/>
    </row>
    <row r="52" spans="1:45" x14ac:dyDescent="0.35">
      <c r="A52" s="41"/>
      <c r="B52" s="33">
        <f t="shared" si="0"/>
        <v>0</v>
      </c>
      <c r="C52" s="177" t="s">
        <v>187</v>
      </c>
      <c r="D52" s="34"/>
      <c r="E52" s="37"/>
      <c r="F52" s="146"/>
      <c r="G52" s="146"/>
      <c r="H52" s="39"/>
      <c r="I52" s="24"/>
      <c r="J52" s="146"/>
      <c r="K52" s="39"/>
      <c r="L52" s="24"/>
      <c r="M52" s="146"/>
      <c r="N52" s="39"/>
      <c r="O52" s="24"/>
      <c r="P52" s="146"/>
      <c r="Q52" s="39"/>
      <c r="R52" s="24"/>
      <c r="S52" s="15">
        <f t="shared" si="1"/>
        <v>0</v>
      </c>
      <c r="T52" s="23">
        <f t="shared" si="2"/>
        <v>0</v>
      </c>
      <c r="U52" s="23">
        <f t="shared" si="3"/>
        <v>0</v>
      </c>
      <c r="V52" s="130"/>
      <c r="W52" s="130"/>
      <c r="X52" s="260"/>
      <c r="Y52" s="48" t="s">
        <v>188</v>
      </c>
      <c r="Z52" s="34"/>
      <c r="AA52" s="37"/>
      <c r="AB52" s="24"/>
      <c r="AC52" s="24"/>
      <c r="AD52" s="24"/>
      <c r="AE52" s="24"/>
      <c r="AF52" s="25">
        <f t="shared" si="6"/>
        <v>0</v>
      </c>
      <c r="AG52" s="23">
        <f t="shared" si="7"/>
        <v>0</v>
      </c>
      <c r="AH52" s="130"/>
      <c r="AI52" s="130"/>
      <c r="AJ52" s="8"/>
      <c r="AK52" s="40"/>
      <c r="AL52" s="41"/>
      <c r="AM52" s="41"/>
      <c r="AN52" s="41"/>
      <c r="AO52" s="41"/>
      <c r="AP52" s="41"/>
      <c r="AQ52" s="41"/>
      <c r="AR52" s="41"/>
      <c r="AS52" s="41"/>
    </row>
    <row r="53" spans="1:45" x14ac:dyDescent="0.35">
      <c r="A53" s="41"/>
      <c r="B53" s="33">
        <f t="shared" si="0"/>
        <v>0</v>
      </c>
      <c r="C53" s="177" t="s">
        <v>189</v>
      </c>
      <c r="D53" s="34"/>
      <c r="E53" s="37"/>
      <c r="F53" s="146"/>
      <c r="G53" s="146"/>
      <c r="H53" s="39"/>
      <c r="I53" s="24"/>
      <c r="J53" s="146"/>
      <c r="K53" s="39"/>
      <c r="L53" s="24"/>
      <c r="M53" s="146"/>
      <c r="N53" s="39"/>
      <c r="O53" s="24"/>
      <c r="P53" s="146"/>
      <c r="Q53" s="39"/>
      <c r="R53" s="24"/>
      <c r="S53" s="15">
        <f t="shared" si="1"/>
        <v>0</v>
      </c>
      <c r="T53" s="23">
        <f t="shared" si="2"/>
        <v>0</v>
      </c>
      <c r="U53" s="23">
        <f t="shared" si="3"/>
        <v>0</v>
      </c>
      <c r="V53" s="130"/>
      <c r="W53" s="130"/>
      <c r="X53" s="260"/>
      <c r="Y53" s="48" t="s">
        <v>190</v>
      </c>
      <c r="Z53" s="34"/>
      <c r="AA53" s="37"/>
      <c r="AB53" s="24"/>
      <c r="AC53" s="24"/>
      <c r="AD53" s="24"/>
      <c r="AE53" s="24"/>
      <c r="AF53" s="25">
        <f t="shared" si="6"/>
        <v>0</v>
      </c>
      <c r="AG53" s="23">
        <f t="shared" si="7"/>
        <v>0</v>
      </c>
      <c r="AH53" s="130"/>
      <c r="AI53" s="130"/>
      <c r="AJ53" s="8"/>
      <c r="AK53" s="40"/>
      <c r="AL53" s="41"/>
      <c r="AM53" s="41"/>
      <c r="AN53" s="41"/>
      <c r="AO53" s="41"/>
      <c r="AP53" s="41"/>
      <c r="AQ53" s="41"/>
      <c r="AR53" s="41"/>
      <c r="AS53" s="41"/>
    </row>
    <row r="54" spans="1:45" x14ac:dyDescent="0.35">
      <c r="A54" s="41"/>
      <c r="B54" s="33">
        <f t="shared" si="0"/>
        <v>0</v>
      </c>
      <c r="C54" s="177" t="s">
        <v>191</v>
      </c>
      <c r="D54" s="34"/>
      <c r="E54" s="37"/>
      <c r="F54" s="146"/>
      <c r="G54" s="146"/>
      <c r="H54" s="39"/>
      <c r="I54" s="24"/>
      <c r="J54" s="146"/>
      <c r="K54" s="39"/>
      <c r="L54" s="24"/>
      <c r="M54" s="146"/>
      <c r="N54" s="39"/>
      <c r="O54" s="24"/>
      <c r="P54" s="146"/>
      <c r="Q54" s="39"/>
      <c r="R54" s="24"/>
      <c r="S54" s="15">
        <f t="shared" si="1"/>
        <v>0</v>
      </c>
      <c r="T54" s="23">
        <f t="shared" si="2"/>
        <v>0</v>
      </c>
      <c r="U54" s="23">
        <f t="shared" si="3"/>
        <v>0</v>
      </c>
      <c r="V54" s="130"/>
      <c r="W54" s="130"/>
      <c r="X54" s="260"/>
      <c r="Y54" s="48" t="s">
        <v>192</v>
      </c>
      <c r="Z54" s="34"/>
      <c r="AA54" s="37"/>
      <c r="AB54" s="24"/>
      <c r="AC54" s="24"/>
      <c r="AD54" s="24"/>
      <c r="AE54" s="24"/>
      <c r="AF54" s="25">
        <f t="shared" si="6"/>
        <v>0</v>
      </c>
      <c r="AG54" s="23">
        <f t="shared" si="7"/>
        <v>0</v>
      </c>
      <c r="AH54" s="130"/>
      <c r="AI54" s="130"/>
      <c r="AJ54" s="8"/>
      <c r="AK54" s="40"/>
      <c r="AL54" s="41"/>
      <c r="AM54" s="41"/>
      <c r="AN54" s="41"/>
      <c r="AO54" s="41"/>
      <c r="AP54" s="41"/>
      <c r="AQ54" s="41"/>
      <c r="AR54" s="41"/>
      <c r="AS54" s="41"/>
    </row>
    <row r="55" spans="1:45" x14ac:dyDescent="0.35">
      <c r="A55" s="41"/>
      <c r="B55" s="33">
        <f t="shared" si="0"/>
        <v>0</v>
      </c>
      <c r="C55" s="177" t="s">
        <v>193</v>
      </c>
      <c r="D55" s="34"/>
      <c r="E55" s="37"/>
      <c r="F55" s="146"/>
      <c r="G55" s="146"/>
      <c r="H55" s="39"/>
      <c r="I55" s="24"/>
      <c r="J55" s="146"/>
      <c r="K55" s="39"/>
      <c r="L55" s="24"/>
      <c r="M55" s="146"/>
      <c r="N55" s="39"/>
      <c r="O55" s="24"/>
      <c r="P55" s="146"/>
      <c r="Q55" s="39"/>
      <c r="R55" s="24"/>
      <c r="S55" s="15">
        <f t="shared" si="1"/>
        <v>0</v>
      </c>
      <c r="T55" s="23">
        <f t="shared" si="2"/>
        <v>0</v>
      </c>
      <c r="U55" s="23">
        <f t="shared" si="3"/>
        <v>0</v>
      </c>
      <c r="V55" s="130"/>
      <c r="W55" s="130"/>
      <c r="X55" s="260"/>
      <c r="Y55" s="48" t="s">
        <v>194</v>
      </c>
      <c r="Z55" s="34"/>
      <c r="AA55" s="37"/>
      <c r="AB55" s="24"/>
      <c r="AC55" s="24"/>
      <c r="AD55" s="24"/>
      <c r="AE55" s="24"/>
      <c r="AF55" s="25">
        <f t="shared" si="6"/>
        <v>0</v>
      </c>
      <c r="AG55" s="23">
        <f t="shared" si="7"/>
        <v>0</v>
      </c>
      <c r="AH55" s="130"/>
      <c r="AI55" s="130"/>
      <c r="AJ55" s="8"/>
      <c r="AK55" s="40"/>
      <c r="AL55" s="41"/>
      <c r="AM55" s="41"/>
      <c r="AN55" s="41"/>
      <c r="AO55" s="41"/>
      <c r="AP55" s="41"/>
      <c r="AQ55" s="41"/>
      <c r="AR55" s="41"/>
      <c r="AS55" s="41"/>
    </row>
    <row r="56" spans="1:45" x14ac:dyDescent="0.35">
      <c r="A56" s="41"/>
      <c r="B56" s="33">
        <f t="shared" si="0"/>
        <v>0</v>
      </c>
      <c r="C56" s="177" t="s">
        <v>195</v>
      </c>
      <c r="D56" s="34"/>
      <c r="E56" s="37"/>
      <c r="F56" s="146"/>
      <c r="G56" s="146"/>
      <c r="H56" s="39"/>
      <c r="I56" s="24"/>
      <c r="J56" s="146"/>
      <c r="K56" s="39"/>
      <c r="L56" s="24"/>
      <c r="M56" s="146"/>
      <c r="N56" s="39"/>
      <c r="O56" s="24"/>
      <c r="P56" s="146"/>
      <c r="Q56" s="39"/>
      <c r="R56" s="24"/>
      <c r="S56" s="15">
        <f t="shared" si="1"/>
        <v>0</v>
      </c>
      <c r="T56" s="23">
        <f t="shared" si="2"/>
        <v>0</v>
      </c>
      <c r="U56" s="23">
        <f t="shared" si="3"/>
        <v>0</v>
      </c>
      <c r="V56" s="130"/>
      <c r="W56" s="130"/>
      <c r="X56" s="260"/>
      <c r="Y56" s="48" t="s">
        <v>196</v>
      </c>
      <c r="Z56" s="34"/>
      <c r="AA56" s="37"/>
      <c r="AB56" s="24"/>
      <c r="AC56" s="24"/>
      <c r="AD56" s="24"/>
      <c r="AE56" s="24"/>
      <c r="AF56" s="25">
        <f t="shared" si="6"/>
        <v>0</v>
      </c>
      <c r="AG56" s="23">
        <f t="shared" si="7"/>
        <v>0</v>
      </c>
      <c r="AH56" s="130"/>
      <c r="AI56" s="130"/>
      <c r="AJ56" s="8"/>
      <c r="AK56" s="40"/>
      <c r="AL56" s="41"/>
      <c r="AM56" s="41"/>
      <c r="AN56" s="41"/>
      <c r="AO56" s="41"/>
      <c r="AP56" s="41"/>
      <c r="AQ56" s="41"/>
      <c r="AR56" s="41"/>
      <c r="AS56" s="41"/>
    </row>
    <row r="57" spans="1:45" x14ac:dyDescent="0.35">
      <c r="A57" s="41"/>
      <c r="B57" s="33">
        <f t="shared" si="0"/>
        <v>0</v>
      </c>
      <c r="C57" s="177" t="s">
        <v>197</v>
      </c>
      <c r="D57" s="34"/>
      <c r="E57" s="37"/>
      <c r="F57" s="146"/>
      <c r="G57" s="146"/>
      <c r="H57" s="39"/>
      <c r="I57" s="24"/>
      <c r="J57" s="146"/>
      <c r="K57" s="39"/>
      <c r="L57" s="24"/>
      <c r="M57" s="146"/>
      <c r="N57" s="39"/>
      <c r="O57" s="24"/>
      <c r="P57" s="146"/>
      <c r="Q57" s="39"/>
      <c r="R57" s="24"/>
      <c r="S57" s="15">
        <f t="shared" si="1"/>
        <v>0</v>
      </c>
      <c r="T57" s="23">
        <f t="shared" si="2"/>
        <v>0</v>
      </c>
      <c r="U57" s="23">
        <f t="shared" si="3"/>
        <v>0</v>
      </c>
      <c r="V57" s="130"/>
      <c r="W57" s="130"/>
      <c r="X57" s="260"/>
      <c r="Y57" s="48" t="s">
        <v>198</v>
      </c>
      <c r="Z57" s="34"/>
      <c r="AA57" s="37"/>
      <c r="AB57" s="24"/>
      <c r="AC57" s="24"/>
      <c r="AD57" s="24"/>
      <c r="AE57" s="24"/>
      <c r="AF57" s="25">
        <f t="shared" si="6"/>
        <v>0</v>
      </c>
      <c r="AG57" s="23">
        <f t="shared" si="7"/>
        <v>0</v>
      </c>
      <c r="AH57" s="130"/>
      <c r="AI57" s="130"/>
      <c r="AJ57" s="8"/>
      <c r="AK57" s="40"/>
      <c r="AL57" s="41"/>
      <c r="AM57" s="41"/>
      <c r="AN57" s="41"/>
      <c r="AO57" s="41"/>
      <c r="AP57" s="41"/>
      <c r="AQ57" s="41"/>
      <c r="AR57" s="41"/>
      <c r="AS57" s="41"/>
    </row>
    <row r="58" spans="1:45" x14ac:dyDescent="0.35">
      <c r="A58" s="41"/>
      <c r="B58" s="33">
        <f t="shared" si="0"/>
        <v>0</v>
      </c>
      <c r="C58" s="177" t="s">
        <v>199</v>
      </c>
      <c r="D58" s="34"/>
      <c r="E58" s="37"/>
      <c r="F58" s="146"/>
      <c r="G58" s="146"/>
      <c r="H58" s="39"/>
      <c r="I58" s="24"/>
      <c r="J58" s="146"/>
      <c r="K58" s="39"/>
      <c r="L58" s="24"/>
      <c r="M58" s="146"/>
      <c r="N58" s="39"/>
      <c r="O58" s="24"/>
      <c r="P58" s="146"/>
      <c r="Q58" s="39"/>
      <c r="R58" s="24"/>
      <c r="S58" s="15">
        <f t="shared" si="1"/>
        <v>0</v>
      </c>
      <c r="T58" s="23">
        <f t="shared" si="2"/>
        <v>0</v>
      </c>
      <c r="U58" s="23">
        <f t="shared" si="3"/>
        <v>0</v>
      </c>
      <c r="V58" s="130"/>
      <c r="W58" s="130"/>
      <c r="X58" s="260"/>
      <c r="Y58" s="48" t="s">
        <v>200</v>
      </c>
      <c r="Z58" s="34"/>
      <c r="AA58" s="37"/>
      <c r="AB58" s="24"/>
      <c r="AC58" s="24"/>
      <c r="AD58" s="24"/>
      <c r="AE58" s="24"/>
      <c r="AF58" s="25">
        <f t="shared" si="6"/>
        <v>0</v>
      </c>
      <c r="AG58" s="23">
        <f t="shared" si="7"/>
        <v>0</v>
      </c>
      <c r="AH58" s="130"/>
      <c r="AI58" s="130"/>
      <c r="AJ58" s="8"/>
      <c r="AK58" s="40"/>
      <c r="AL58" s="41"/>
      <c r="AM58" s="41"/>
      <c r="AN58" s="41"/>
      <c r="AO58" s="41"/>
      <c r="AP58" s="41"/>
      <c r="AQ58" s="41"/>
      <c r="AR58" s="41"/>
      <c r="AS58" s="41"/>
    </row>
    <row r="59" spans="1:45" x14ac:dyDescent="0.35">
      <c r="A59" s="41"/>
      <c r="B59" s="33">
        <f t="shared" si="0"/>
        <v>0</v>
      </c>
      <c r="C59" s="177" t="s">
        <v>201</v>
      </c>
      <c r="D59" s="34"/>
      <c r="E59" s="37"/>
      <c r="F59" s="146"/>
      <c r="G59" s="146"/>
      <c r="H59" s="39"/>
      <c r="I59" s="24"/>
      <c r="J59" s="146"/>
      <c r="K59" s="39"/>
      <c r="L59" s="24"/>
      <c r="M59" s="146"/>
      <c r="N59" s="39"/>
      <c r="O59" s="24"/>
      <c r="P59" s="146"/>
      <c r="Q59" s="39"/>
      <c r="R59" s="24"/>
      <c r="S59" s="15">
        <f t="shared" si="1"/>
        <v>0</v>
      </c>
      <c r="T59" s="23">
        <f t="shared" si="2"/>
        <v>0</v>
      </c>
      <c r="U59" s="23">
        <f t="shared" si="3"/>
        <v>0</v>
      </c>
      <c r="V59" s="130"/>
      <c r="W59" s="130"/>
      <c r="X59" s="260"/>
      <c r="Y59" s="48" t="s">
        <v>202</v>
      </c>
      <c r="Z59" s="34"/>
      <c r="AA59" s="37"/>
      <c r="AB59" s="24"/>
      <c r="AC59" s="24"/>
      <c r="AD59" s="24"/>
      <c r="AE59" s="24"/>
      <c r="AF59" s="25">
        <f t="shared" si="6"/>
        <v>0</v>
      </c>
      <c r="AG59" s="23">
        <f t="shared" si="7"/>
        <v>0</v>
      </c>
      <c r="AH59" s="130"/>
      <c r="AI59" s="130"/>
      <c r="AJ59" s="8"/>
      <c r="AK59" s="40"/>
      <c r="AL59" s="41"/>
      <c r="AM59" s="41"/>
      <c r="AN59" s="41"/>
      <c r="AO59" s="41"/>
      <c r="AP59" s="41"/>
      <c r="AQ59" s="41"/>
      <c r="AR59" s="41"/>
      <c r="AS59" s="41"/>
    </row>
    <row r="60" spans="1:45" x14ac:dyDescent="0.35">
      <c r="A60" s="41"/>
      <c r="B60" s="33">
        <f t="shared" si="0"/>
        <v>0</v>
      </c>
      <c r="C60" s="177" t="s">
        <v>203</v>
      </c>
      <c r="D60" s="34"/>
      <c r="E60" s="37"/>
      <c r="F60" s="146"/>
      <c r="G60" s="146"/>
      <c r="H60" s="39"/>
      <c r="I60" s="24"/>
      <c r="J60" s="146"/>
      <c r="K60" s="39"/>
      <c r="L60" s="24"/>
      <c r="M60" s="146"/>
      <c r="N60" s="39"/>
      <c r="O60" s="24"/>
      <c r="P60" s="146"/>
      <c r="Q60" s="39"/>
      <c r="R60" s="24"/>
      <c r="S60" s="15">
        <f t="shared" si="1"/>
        <v>0</v>
      </c>
      <c r="T60" s="23">
        <f t="shared" si="2"/>
        <v>0</v>
      </c>
      <c r="U60" s="23">
        <f t="shared" si="3"/>
        <v>0</v>
      </c>
      <c r="V60" s="130"/>
      <c r="W60" s="130"/>
      <c r="X60" s="260"/>
      <c r="Y60" s="48" t="s">
        <v>204</v>
      </c>
      <c r="Z60" s="34"/>
      <c r="AA60" s="37"/>
      <c r="AB60" s="24"/>
      <c r="AC60" s="24"/>
      <c r="AD60" s="24"/>
      <c r="AE60" s="24"/>
      <c r="AF60" s="25">
        <f t="shared" si="6"/>
        <v>0</v>
      </c>
      <c r="AG60" s="23">
        <f t="shared" si="7"/>
        <v>0</v>
      </c>
      <c r="AH60" s="130"/>
      <c r="AI60" s="130"/>
      <c r="AJ60" s="8"/>
      <c r="AK60" s="40"/>
      <c r="AL60" s="41"/>
      <c r="AM60" s="41"/>
      <c r="AN60" s="41"/>
      <c r="AO60" s="41"/>
      <c r="AP60" s="41"/>
      <c r="AQ60" s="41"/>
      <c r="AR60" s="41"/>
      <c r="AS60" s="41"/>
    </row>
    <row r="61" spans="1:45" x14ac:dyDescent="0.35">
      <c r="A61" s="41"/>
      <c r="B61" s="33">
        <f t="shared" si="0"/>
        <v>0</v>
      </c>
      <c r="C61" s="177" t="s">
        <v>205</v>
      </c>
      <c r="D61" s="34"/>
      <c r="E61" s="37"/>
      <c r="F61" s="146"/>
      <c r="G61" s="146"/>
      <c r="H61" s="39"/>
      <c r="I61" s="24"/>
      <c r="J61" s="146"/>
      <c r="K61" s="39"/>
      <c r="L61" s="24"/>
      <c r="M61" s="146"/>
      <c r="N61" s="39"/>
      <c r="O61" s="24"/>
      <c r="P61" s="146"/>
      <c r="Q61" s="39"/>
      <c r="R61" s="24"/>
      <c r="S61" s="15">
        <f t="shared" si="1"/>
        <v>0</v>
      </c>
      <c r="T61" s="23">
        <f t="shared" si="2"/>
        <v>0</v>
      </c>
      <c r="U61" s="23">
        <f t="shared" si="3"/>
        <v>0</v>
      </c>
      <c r="V61" s="130"/>
      <c r="W61" s="130"/>
      <c r="X61" s="260"/>
      <c r="Y61" s="48" t="s">
        <v>206</v>
      </c>
      <c r="Z61" s="34"/>
      <c r="AA61" s="37"/>
      <c r="AB61" s="24"/>
      <c r="AC61" s="24"/>
      <c r="AD61" s="24"/>
      <c r="AE61" s="24"/>
      <c r="AF61" s="25">
        <f t="shared" si="6"/>
        <v>0</v>
      </c>
      <c r="AG61" s="23">
        <f t="shared" si="7"/>
        <v>0</v>
      </c>
      <c r="AH61" s="130"/>
      <c r="AI61" s="130"/>
      <c r="AJ61" s="8"/>
      <c r="AK61" s="40"/>
      <c r="AL61" s="41"/>
      <c r="AM61" s="41"/>
      <c r="AN61" s="41"/>
      <c r="AO61" s="41"/>
      <c r="AP61" s="41"/>
      <c r="AQ61" s="41"/>
      <c r="AR61" s="41"/>
      <c r="AS61" s="41"/>
    </row>
    <row r="62" spans="1:45" x14ac:dyDescent="0.35">
      <c r="A62" s="41"/>
      <c r="B62" s="33">
        <f t="shared" si="0"/>
        <v>0</v>
      </c>
      <c r="C62" s="177" t="s">
        <v>207</v>
      </c>
      <c r="D62" s="34"/>
      <c r="E62" s="37"/>
      <c r="F62" s="146"/>
      <c r="G62" s="146"/>
      <c r="H62" s="39"/>
      <c r="I62" s="24"/>
      <c r="J62" s="146"/>
      <c r="K62" s="39"/>
      <c r="L62" s="24"/>
      <c r="M62" s="146"/>
      <c r="N62" s="39"/>
      <c r="O62" s="24"/>
      <c r="P62" s="146"/>
      <c r="Q62" s="39"/>
      <c r="R62" s="24"/>
      <c r="S62" s="15">
        <f t="shared" si="1"/>
        <v>0</v>
      </c>
      <c r="T62" s="23">
        <f t="shared" si="2"/>
        <v>0</v>
      </c>
      <c r="U62" s="23">
        <f t="shared" si="3"/>
        <v>0</v>
      </c>
      <c r="V62" s="130"/>
      <c r="W62" s="130"/>
      <c r="X62" s="260"/>
      <c r="Y62" s="48" t="s">
        <v>208</v>
      </c>
      <c r="Z62" s="34"/>
      <c r="AA62" s="37"/>
      <c r="AB62" s="24"/>
      <c r="AC62" s="24"/>
      <c r="AD62" s="24"/>
      <c r="AE62" s="24"/>
      <c r="AF62" s="25">
        <f t="shared" si="6"/>
        <v>0</v>
      </c>
      <c r="AG62" s="23">
        <f t="shared" si="7"/>
        <v>0</v>
      </c>
      <c r="AH62" s="130"/>
      <c r="AI62" s="130"/>
      <c r="AJ62" s="8"/>
      <c r="AK62" s="40"/>
      <c r="AL62" s="41"/>
      <c r="AM62" s="41"/>
      <c r="AN62" s="41"/>
      <c r="AO62" s="41"/>
      <c r="AP62" s="41"/>
      <c r="AQ62" s="41"/>
      <c r="AR62" s="41"/>
      <c r="AS62" s="41"/>
    </row>
    <row r="63" spans="1:45" x14ac:dyDescent="0.35">
      <c r="A63" s="41"/>
      <c r="B63" s="33">
        <f t="shared" si="0"/>
        <v>0</v>
      </c>
      <c r="C63" s="177" t="s">
        <v>209</v>
      </c>
      <c r="D63" s="34"/>
      <c r="E63" s="37"/>
      <c r="F63" s="146"/>
      <c r="G63" s="146"/>
      <c r="H63" s="39"/>
      <c r="I63" s="24"/>
      <c r="J63" s="146"/>
      <c r="K63" s="39"/>
      <c r="L63" s="24"/>
      <c r="M63" s="146"/>
      <c r="N63" s="39"/>
      <c r="O63" s="24"/>
      <c r="P63" s="146"/>
      <c r="Q63" s="39"/>
      <c r="R63" s="24"/>
      <c r="S63" s="15">
        <f t="shared" si="1"/>
        <v>0</v>
      </c>
      <c r="T63" s="23">
        <f t="shared" si="2"/>
        <v>0</v>
      </c>
      <c r="U63" s="23">
        <f t="shared" si="3"/>
        <v>0</v>
      </c>
      <c r="V63" s="130"/>
      <c r="W63" s="130"/>
      <c r="X63" s="260"/>
      <c r="Y63" s="48" t="s">
        <v>210</v>
      </c>
      <c r="Z63" s="34"/>
      <c r="AA63" s="37"/>
      <c r="AB63" s="24"/>
      <c r="AC63" s="24"/>
      <c r="AD63" s="24"/>
      <c r="AE63" s="24"/>
      <c r="AF63" s="25">
        <f t="shared" si="6"/>
        <v>0</v>
      </c>
      <c r="AG63" s="23">
        <f t="shared" si="7"/>
        <v>0</v>
      </c>
      <c r="AH63" s="130"/>
      <c r="AI63" s="130"/>
      <c r="AJ63" s="8"/>
      <c r="AK63" s="40"/>
      <c r="AL63" s="41"/>
      <c r="AM63" s="41"/>
      <c r="AN63" s="41"/>
      <c r="AO63" s="41"/>
      <c r="AP63" s="41"/>
      <c r="AQ63" s="41"/>
      <c r="AR63" s="41"/>
      <c r="AS63" s="41"/>
    </row>
    <row r="64" spans="1:45" x14ac:dyDescent="0.35">
      <c r="A64" s="41"/>
      <c r="B64" s="33">
        <f t="shared" si="0"/>
        <v>0</v>
      </c>
      <c r="C64" s="177" t="s">
        <v>211</v>
      </c>
      <c r="D64" s="34"/>
      <c r="E64" s="37"/>
      <c r="F64" s="146"/>
      <c r="G64" s="146"/>
      <c r="H64" s="39"/>
      <c r="I64" s="24"/>
      <c r="J64" s="146"/>
      <c r="K64" s="39"/>
      <c r="L64" s="24"/>
      <c r="M64" s="146"/>
      <c r="N64" s="39"/>
      <c r="O64" s="24"/>
      <c r="P64" s="146"/>
      <c r="Q64" s="39"/>
      <c r="R64" s="24"/>
      <c r="S64" s="15">
        <f t="shared" si="1"/>
        <v>0</v>
      </c>
      <c r="T64" s="23">
        <f t="shared" si="2"/>
        <v>0</v>
      </c>
      <c r="U64" s="23">
        <f t="shared" si="3"/>
        <v>0</v>
      </c>
      <c r="V64" s="130"/>
      <c r="W64" s="130"/>
      <c r="X64" s="260"/>
      <c r="Y64" s="48" t="s">
        <v>212</v>
      </c>
      <c r="Z64" s="34"/>
      <c r="AA64" s="37"/>
      <c r="AB64" s="24"/>
      <c r="AC64" s="24"/>
      <c r="AD64" s="24"/>
      <c r="AE64" s="24"/>
      <c r="AF64" s="25">
        <f t="shared" si="6"/>
        <v>0</v>
      </c>
      <c r="AG64" s="23">
        <f t="shared" si="7"/>
        <v>0</v>
      </c>
      <c r="AH64" s="130"/>
      <c r="AI64" s="130"/>
      <c r="AJ64" s="8"/>
      <c r="AK64" s="40"/>
      <c r="AL64" s="41"/>
      <c r="AM64" s="41"/>
      <c r="AN64" s="41"/>
      <c r="AO64" s="41"/>
      <c r="AP64" s="41"/>
      <c r="AQ64" s="41"/>
      <c r="AR64" s="41"/>
      <c r="AS64" s="41"/>
    </row>
    <row r="65" spans="1:45" x14ac:dyDescent="0.35">
      <c r="A65" s="41"/>
      <c r="B65" s="33">
        <f t="shared" si="0"/>
        <v>0</v>
      </c>
      <c r="C65" s="177" t="s">
        <v>213</v>
      </c>
      <c r="D65" s="34"/>
      <c r="E65" s="37"/>
      <c r="F65" s="146"/>
      <c r="G65" s="146"/>
      <c r="H65" s="39"/>
      <c r="I65" s="24"/>
      <c r="J65" s="146"/>
      <c r="K65" s="39"/>
      <c r="L65" s="24"/>
      <c r="M65" s="146"/>
      <c r="N65" s="39"/>
      <c r="O65" s="24"/>
      <c r="P65" s="146"/>
      <c r="Q65" s="39"/>
      <c r="R65" s="24"/>
      <c r="S65" s="15">
        <f t="shared" si="1"/>
        <v>0</v>
      </c>
      <c r="T65" s="23">
        <f t="shared" si="2"/>
        <v>0</v>
      </c>
      <c r="U65" s="23">
        <f t="shared" si="3"/>
        <v>0</v>
      </c>
      <c r="V65" s="130"/>
      <c r="W65" s="130"/>
      <c r="X65" s="260"/>
      <c r="Y65" s="48" t="s">
        <v>214</v>
      </c>
      <c r="Z65" s="34"/>
      <c r="AA65" s="37"/>
      <c r="AB65" s="24"/>
      <c r="AC65" s="24"/>
      <c r="AD65" s="24"/>
      <c r="AE65" s="24"/>
      <c r="AF65" s="25">
        <f t="shared" si="6"/>
        <v>0</v>
      </c>
      <c r="AG65" s="23">
        <f t="shared" si="7"/>
        <v>0</v>
      </c>
      <c r="AH65" s="130"/>
      <c r="AI65" s="130"/>
      <c r="AJ65" s="8"/>
      <c r="AK65" s="40"/>
      <c r="AL65" s="41"/>
      <c r="AM65" s="41"/>
      <c r="AN65" s="41"/>
      <c r="AO65" s="41"/>
      <c r="AP65" s="41"/>
      <c r="AQ65" s="41"/>
      <c r="AR65" s="41"/>
      <c r="AS65" s="41"/>
    </row>
    <row r="66" spans="1:45" x14ac:dyDescent="0.35">
      <c r="A66" s="41"/>
      <c r="B66" s="33">
        <f t="shared" si="0"/>
        <v>0</v>
      </c>
      <c r="C66" s="177" t="s">
        <v>215</v>
      </c>
      <c r="D66" s="34"/>
      <c r="E66" s="37"/>
      <c r="F66" s="146"/>
      <c r="G66" s="146"/>
      <c r="H66" s="39"/>
      <c r="I66" s="24"/>
      <c r="J66" s="146"/>
      <c r="K66" s="39"/>
      <c r="L66" s="24"/>
      <c r="M66" s="146"/>
      <c r="N66" s="39"/>
      <c r="O66" s="24"/>
      <c r="P66" s="146"/>
      <c r="Q66" s="39"/>
      <c r="R66" s="24"/>
      <c r="S66" s="15">
        <f t="shared" si="1"/>
        <v>0</v>
      </c>
      <c r="T66" s="23">
        <f t="shared" si="2"/>
        <v>0</v>
      </c>
      <c r="U66" s="23">
        <f t="shared" si="3"/>
        <v>0</v>
      </c>
      <c r="V66" s="130"/>
      <c r="W66" s="130"/>
      <c r="X66" s="260"/>
      <c r="Y66" s="48" t="s">
        <v>216</v>
      </c>
      <c r="Z66" s="34"/>
      <c r="AA66" s="37"/>
      <c r="AB66" s="24"/>
      <c r="AC66" s="24"/>
      <c r="AD66" s="24"/>
      <c r="AE66" s="24"/>
      <c r="AF66" s="25">
        <f t="shared" si="6"/>
        <v>0</v>
      </c>
      <c r="AG66" s="23">
        <f t="shared" si="7"/>
        <v>0</v>
      </c>
      <c r="AH66" s="130"/>
      <c r="AI66" s="130"/>
      <c r="AJ66" s="8"/>
      <c r="AK66" s="40"/>
      <c r="AL66" s="41"/>
      <c r="AM66" s="41"/>
      <c r="AN66" s="41"/>
      <c r="AO66" s="41"/>
      <c r="AP66" s="41"/>
      <c r="AQ66" s="41"/>
      <c r="AR66" s="41"/>
      <c r="AS66" s="41"/>
    </row>
    <row r="67" spans="1:45" x14ac:dyDescent="0.35">
      <c r="A67" s="41"/>
      <c r="B67" s="33">
        <f t="shared" si="0"/>
        <v>0</v>
      </c>
      <c r="C67" s="177" t="s">
        <v>217</v>
      </c>
      <c r="D67" s="34"/>
      <c r="E67" s="37"/>
      <c r="F67" s="146"/>
      <c r="G67" s="146"/>
      <c r="H67" s="39"/>
      <c r="I67" s="24"/>
      <c r="J67" s="146"/>
      <c r="K67" s="39"/>
      <c r="L67" s="24"/>
      <c r="M67" s="146"/>
      <c r="N67" s="39"/>
      <c r="O67" s="24"/>
      <c r="P67" s="146"/>
      <c r="Q67" s="39"/>
      <c r="R67" s="24"/>
      <c r="S67" s="15">
        <f t="shared" si="1"/>
        <v>0</v>
      </c>
      <c r="T67" s="23">
        <f t="shared" si="2"/>
        <v>0</v>
      </c>
      <c r="U67" s="23">
        <f t="shared" si="3"/>
        <v>0</v>
      </c>
      <c r="V67" s="130"/>
      <c r="W67" s="130"/>
      <c r="X67" s="260"/>
      <c r="Y67" s="48" t="s">
        <v>218</v>
      </c>
      <c r="Z67" s="34"/>
      <c r="AA67" s="37"/>
      <c r="AB67" s="24"/>
      <c r="AC67" s="24"/>
      <c r="AD67" s="24"/>
      <c r="AE67" s="24"/>
      <c r="AF67" s="25">
        <f t="shared" si="6"/>
        <v>0</v>
      </c>
      <c r="AG67" s="23">
        <f t="shared" si="7"/>
        <v>0</v>
      </c>
      <c r="AH67" s="130"/>
      <c r="AI67" s="130"/>
      <c r="AJ67" s="8"/>
      <c r="AK67" s="40"/>
      <c r="AL67" s="41"/>
      <c r="AM67" s="41"/>
      <c r="AN67" s="41"/>
      <c r="AO67" s="41"/>
      <c r="AP67" s="41"/>
      <c r="AQ67" s="41"/>
      <c r="AR67" s="41"/>
      <c r="AS67" s="41"/>
    </row>
    <row r="68" spans="1:45" x14ac:dyDescent="0.35">
      <c r="A68" s="41"/>
      <c r="B68" s="33">
        <f t="shared" si="0"/>
        <v>0</v>
      </c>
      <c r="C68" s="177" t="s">
        <v>219</v>
      </c>
      <c r="D68" s="34"/>
      <c r="E68" s="37"/>
      <c r="F68" s="146"/>
      <c r="G68" s="146"/>
      <c r="H68" s="39"/>
      <c r="I68" s="24"/>
      <c r="J68" s="146"/>
      <c r="K68" s="39"/>
      <c r="L68" s="24"/>
      <c r="M68" s="146"/>
      <c r="N68" s="39"/>
      <c r="O68" s="24"/>
      <c r="P68" s="146"/>
      <c r="Q68" s="39"/>
      <c r="R68" s="24"/>
      <c r="S68" s="15">
        <f t="shared" si="1"/>
        <v>0</v>
      </c>
      <c r="T68" s="23">
        <f t="shared" si="2"/>
        <v>0</v>
      </c>
      <c r="U68" s="23">
        <f t="shared" si="3"/>
        <v>0</v>
      </c>
      <c r="V68" s="130"/>
      <c r="W68" s="130"/>
      <c r="X68" s="260"/>
      <c r="Y68" s="48" t="s">
        <v>220</v>
      </c>
      <c r="Z68" s="34"/>
      <c r="AA68" s="37"/>
      <c r="AB68" s="24"/>
      <c r="AC68" s="24"/>
      <c r="AD68" s="24"/>
      <c r="AE68" s="24"/>
      <c r="AF68" s="25">
        <f t="shared" si="6"/>
        <v>0</v>
      </c>
      <c r="AG68" s="23">
        <f t="shared" si="7"/>
        <v>0</v>
      </c>
      <c r="AH68" s="130"/>
      <c r="AI68" s="130"/>
      <c r="AJ68" s="8"/>
      <c r="AK68" s="40"/>
      <c r="AL68" s="41"/>
      <c r="AM68" s="41"/>
      <c r="AN68" s="41"/>
      <c r="AO68" s="41"/>
      <c r="AP68" s="41"/>
      <c r="AQ68" s="41"/>
      <c r="AR68" s="41"/>
      <c r="AS68" s="41"/>
    </row>
    <row r="69" spans="1:45" x14ac:dyDescent="0.35">
      <c r="A69" s="41"/>
      <c r="B69" s="33">
        <f t="shared" si="0"/>
        <v>0</v>
      </c>
      <c r="C69" s="177" t="s">
        <v>221</v>
      </c>
      <c r="D69" s="34"/>
      <c r="E69" s="37"/>
      <c r="F69" s="146"/>
      <c r="G69" s="146"/>
      <c r="H69" s="39"/>
      <c r="I69" s="24"/>
      <c r="J69" s="146"/>
      <c r="K69" s="39"/>
      <c r="L69" s="24"/>
      <c r="M69" s="146"/>
      <c r="N69" s="39"/>
      <c r="O69" s="24"/>
      <c r="P69" s="146"/>
      <c r="Q69" s="39"/>
      <c r="R69" s="24"/>
      <c r="S69" s="15">
        <f t="shared" si="1"/>
        <v>0</v>
      </c>
      <c r="T69" s="23">
        <f t="shared" si="2"/>
        <v>0</v>
      </c>
      <c r="U69" s="23">
        <f t="shared" si="3"/>
        <v>0</v>
      </c>
      <c r="V69" s="130"/>
      <c r="W69" s="130"/>
      <c r="X69" s="260"/>
      <c r="Y69" s="48" t="s">
        <v>222</v>
      </c>
      <c r="Z69" s="34"/>
      <c r="AA69" s="37"/>
      <c r="AB69" s="24"/>
      <c r="AC69" s="24"/>
      <c r="AD69" s="24"/>
      <c r="AE69" s="24"/>
      <c r="AF69" s="25">
        <f t="shared" si="6"/>
        <v>0</v>
      </c>
      <c r="AG69" s="23">
        <f t="shared" si="7"/>
        <v>0</v>
      </c>
      <c r="AH69" s="130"/>
      <c r="AI69" s="130"/>
      <c r="AJ69" s="8"/>
      <c r="AK69" s="40"/>
      <c r="AL69" s="41"/>
      <c r="AM69" s="41"/>
      <c r="AN69" s="41"/>
      <c r="AO69" s="41"/>
      <c r="AP69" s="41"/>
      <c r="AQ69" s="41"/>
      <c r="AR69" s="41"/>
      <c r="AS69" s="41"/>
    </row>
    <row r="70" spans="1:45" x14ac:dyDescent="0.35">
      <c r="A70" s="41"/>
      <c r="B70" s="33">
        <f t="shared" si="0"/>
        <v>0</v>
      </c>
      <c r="C70" s="177" t="s">
        <v>223</v>
      </c>
      <c r="D70" s="34"/>
      <c r="E70" s="37"/>
      <c r="F70" s="146"/>
      <c r="G70" s="146"/>
      <c r="H70" s="39"/>
      <c r="I70" s="24"/>
      <c r="J70" s="146"/>
      <c r="K70" s="39"/>
      <c r="L70" s="24"/>
      <c r="M70" s="146"/>
      <c r="N70" s="39"/>
      <c r="O70" s="24"/>
      <c r="P70" s="146"/>
      <c r="Q70" s="39"/>
      <c r="R70" s="24"/>
      <c r="S70" s="15">
        <f t="shared" si="1"/>
        <v>0</v>
      </c>
      <c r="T70" s="23">
        <f t="shared" si="2"/>
        <v>0</v>
      </c>
      <c r="U70" s="23">
        <f t="shared" si="3"/>
        <v>0</v>
      </c>
      <c r="V70" s="130"/>
      <c r="W70" s="130"/>
      <c r="X70" s="260"/>
      <c r="Y70" s="48" t="s">
        <v>224</v>
      </c>
      <c r="Z70" s="34"/>
      <c r="AA70" s="37"/>
      <c r="AB70" s="24"/>
      <c r="AC70" s="24"/>
      <c r="AD70" s="24"/>
      <c r="AE70" s="24"/>
      <c r="AF70" s="25">
        <f t="shared" si="6"/>
        <v>0</v>
      </c>
      <c r="AG70" s="23">
        <f t="shared" si="7"/>
        <v>0</v>
      </c>
      <c r="AH70" s="130"/>
      <c r="AI70" s="130"/>
      <c r="AJ70" s="8"/>
      <c r="AK70" s="40"/>
      <c r="AL70" s="41"/>
      <c r="AM70" s="41"/>
      <c r="AN70" s="41"/>
      <c r="AO70" s="41"/>
      <c r="AP70" s="41"/>
      <c r="AQ70" s="41"/>
      <c r="AR70" s="41"/>
      <c r="AS70" s="41"/>
    </row>
    <row r="71" spans="1:45" x14ac:dyDescent="0.35">
      <c r="A71" s="41"/>
      <c r="B71" s="33">
        <f t="shared" si="0"/>
        <v>0</v>
      </c>
      <c r="C71" s="177" t="s">
        <v>225</v>
      </c>
      <c r="D71" s="34"/>
      <c r="E71" s="37"/>
      <c r="F71" s="146"/>
      <c r="G71" s="146"/>
      <c r="H71" s="39"/>
      <c r="I71" s="24"/>
      <c r="J71" s="146"/>
      <c r="K71" s="39"/>
      <c r="L71" s="24"/>
      <c r="M71" s="146"/>
      <c r="N71" s="39"/>
      <c r="O71" s="24"/>
      <c r="P71" s="146"/>
      <c r="Q71" s="39"/>
      <c r="R71" s="24"/>
      <c r="S71" s="15">
        <f t="shared" si="1"/>
        <v>0</v>
      </c>
      <c r="T71" s="23">
        <f t="shared" si="2"/>
        <v>0</v>
      </c>
      <c r="U71" s="23">
        <f t="shared" si="3"/>
        <v>0</v>
      </c>
      <c r="V71" s="130"/>
      <c r="W71" s="130"/>
      <c r="X71" s="260"/>
      <c r="Y71" s="48" t="s">
        <v>226</v>
      </c>
      <c r="Z71" s="34"/>
      <c r="AA71" s="37"/>
      <c r="AB71" s="24"/>
      <c r="AC71" s="24"/>
      <c r="AD71" s="24"/>
      <c r="AE71" s="24"/>
      <c r="AF71" s="25">
        <f t="shared" si="6"/>
        <v>0</v>
      </c>
      <c r="AG71" s="23">
        <f t="shared" si="7"/>
        <v>0</v>
      </c>
      <c r="AH71" s="130"/>
      <c r="AI71" s="130"/>
      <c r="AJ71" s="8"/>
      <c r="AK71" s="40"/>
      <c r="AL71" s="41"/>
      <c r="AM71" s="41"/>
      <c r="AN71" s="41"/>
      <c r="AO71" s="41"/>
      <c r="AP71" s="41"/>
      <c r="AQ71" s="41"/>
      <c r="AR71" s="41"/>
      <c r="AS71" s="41"/>
    </row>
    <row r="72" spans="1:45" x14ac:dyDescent="0.35">
      <c r="A72" s="41"/>
      <c r="B72" s="33">
        <f t="shared" si="0"/>
        <v>0</v>
      </c>
      <c r="C72" s="177" t="s">
        <v>227</v>
      </c>
      <c r="D72" s="34"/>
      <c r="E72" s="37"/>
      <c r="F72" s="146"/>
      <c r="G72" s="146"/>
      <c r="H72" s="39"/>
      <c r="I72" s="24"/>
      <c r="J72" s="146"/>
      <c r="K72" s="39"/>
      <c r="L72" s="24"/>
      <c r="M72" s="146"/>
      <c r="N72" s="39"/>
      <c r="O72" s="24"/>
      <c r="P72" s="146"/>
      <c r="Q72" s="39"/>
      <c r="R72" s="24"/>
      <c r="S72" s="15">
        <f t="shared" si="1"/>
        <v>0</v>
      </c>
      <c r="T72" s="23">
        <f t="shared" si="2"/>
        <v>0</v>
      </c>
      <c r="U72" s="23">
        <f t="shared" si="3"/>
        <v>0</v>
      </c>
      <c r="V72" s="130"/>
      <c r="W72" s="130"/>
      <c r="X72" s="260"/>
      <c r="Y72" s="48" t="s">
        <v>228</v>
      </c>
      <c r="Z72" s="34"/>
      <c r="AA72" s="37"/>
      <c r="AB72" s="24"/>
      <c r="AC72" s="24"/>
      <c r="AD72" s="24"/>
      <c r="AE72" s="24"/>
      <c r="AF72" s="25">
        <f t="shared" si="6"/>
        <v>0</v>
      </c>
      <c r="AG72" s="23">
        <f t="shared" si="7"/>
        <v>0</v>
      </c>
      <c r="AH72" s="130"/>
      <c r="AI72" s="130"/>
      <c r="AJ72" s="8"/>
      <c r="AK72" s="40"/>
      <c r="AL72" s="41"/>
      <c r="AM72" s="41"/>
      <c r="AN72" s="41"/>
      <c r="AO72" s="41"/>
      <c r="AP72" s="41"/>
      <c r="AQ72" s="41"/>
      <c r="AR72" s="41"/>
      <c r="AS72" s="41"/>
    </row>
    <row r="73" spans="1:45" x14ac:dyDescent="0.35">
      <c r="A73" s="41"/>
      <c r="B73" s="33">
        <f t="shared" si="0"/>
        <v>0</v>
      </c>
      <c r="C73" s="177" t="s">
        <v>229</v>
      </c>
      <c r="D73" s="34"/>
      <c r="E73" s="37"/>
      <c r="F73" s="146"/>
      <c r="G73" s="146"/>
      <c r="H73" s="39"/>
      <c r="I73" s="24"/>
      <c r="J73" s="146"/>
      <c r="K73" s="39"/>
      <c r="L73" s="24"/>
      <c r="M73" s="146"/>
      <c r="N73" s="39"/>
      <c r="O73" s="24"/>
      <c r="P73" s="146"/>
      <c r="Q73" s="39"/>
      <c r="R73" s="24"/>
      <c r="S73" s="15">
        <f t="shared" si="1"/>
        <v>0</v>
      </c>
      <c r="T73" s="23">
        <f t="shared" si="2"/>
        <v>0</v>
      </c>
      <c r="U73" s="23">
        <f t="shared" si="3"/>
        <v>0</v>
      </c>
      <c r="V73" s="130"/>
      <c r="W73" s="130"/>
      <c r="X73" s="260"/>
      <c r="Y73" s="48" t="s">
        <v>230</v>
      </c>
      <c r="Z73" s="34"/>
      <c r="AA73" s="37"/>
      <c r="AB73" s="24"/>
      <c r="AC73" s="24"/>
      <c r="AD73" s="24"/>
      <c r="AE73" s="24"/>
      <c r="AF73" s="25">
        <f t="shared" si="6"/>
        <v>0</v>
      </c>
      <c r="AG73" s="23">
        <f t="shared" si="7"/>
        <v>0</v>
      </c>
      <c r="AH73" s="130"/>
      <c r="AI73" s="130"/>
      <c r="AJ73" s="8"/>
      <c r="AK73" s="40"/>
      <c r="AL73" s="41"/>
      <c r="AM73" s="41"/>
      <c r="AN73" s="41"/>
      <c r="AO73" s="41"/>
      <c r="AP73" s="41"/>
      <c r="AQ73" s="41"/>
      <c r="AR73" s="41"/>
      <c r="AS73" s="41"/>
    </row>
    <row r="74" spans="1:45" x14ac:dyDescent="0.35">
      <c r="A74" s="41"/>
      <c r="B74" s="33">
        <f t="shared" si="0"/>
        <v>0</v>
      </c>
      <c r="C74" s="177" t="s">
        <v>231</v>
      </c>
      <c r="D74" s="34"/>
      <c r="E74" s="37"/>
      <c r="F74" s="146"/>
      <c r="G74" s="146"/>
      <c r="H74" s="39"/>
      <c r="I74" s="24"/>
      <c r="J74" s="146"/>
      <c r="K74" s="39"/>
      <c r="L74" s="24"/>
      <c r="M74" s="146"/>
      <c r="N74" s="39"/>
      <c r="O74" s="24"/>
      <c r="P74" s="146"/>
      <c r="Q74" s="39"/>
      <c r="R74" s="24"/>
      <c r="S74" s="15">
        <f t="shared" si="1"/>
        <v>0</v>
      </c>
      <c r="T74" s="23">
        <f t="shared" si="2"/>
        <v>0</v>
      </c>
      <c r="U74" s="23">
        <f t="shared" si="3"/>
        <v>0</v>
      </c>
      <c r="V74" s="130"/>
      <c r="W74" s="130"/>
      <c r="X74" s="260"/>
      <c r="Y74" s="48" t="s">
        <v>232</v>
      </c>
      <c r="Z74" s="34"/>
      <c r="AA74" s="37"/>
      <c r="AB74" s="24"/>
      <c r="AC74" s="24"/>
      <c r="AD74" s="24"/>
      <c r="AE74" s="24"/>
      <c r="AF74" s="25">
        <f t="shared" si="6"/>
        <v>0</v>
      </c>
      <c r="AG74" s="23">
        <f t="shared" si="7"/>
        <v>0</v>
      </c>
      <c r="AH74" s="130"/>
      <c r="AI74" s="130"/>
      <c r="AJ74" s="8"/>
      <c r="AK74" s="40"/>
      <c r="AL74" s="41"/>
      <c r="AM74" s="41"/>
      <c r="AN74" s="41"/>
      <c r="AO74" s="41"/>
      <c r="AP74" s="41"/>
      <c r="AQ74" s="41"/>
      <c r="AR74" s="41"/>
      <c r="AS74" s="41"/>
    </row>
    <row r="75" spans="1:45" x14ac:dyDescent="0.35">
      <c r="A75" s="41"/>
      <c r="B75" s="33">
        <f t="shared" si="0"/>
        <v>0</v>
      </c>
      <c r="C75" s="177" t="s">
        <v>233</v>
      </c>
      <c r="D75" s="34"/>
      <c r="E75" s="37"/>
      <c r="F75" s="146"/>
      <c r="G75" s="146"/>
      <c r="H75" s="39"/>
      <c r="I75" s="24"/>
      <c r="J75" s="146"/>
      <c r="K75" s="39"/>
      <c r="L75" s="24"/>
      <c r="M75" s="146"/>
      <c r="N75" s="39"/>
      <c r="O75" s="24"/>
      <c r="P75" s="146"/>
      <c r="Q75" s="39"/>
      <c r="R75" s="24"/>
      <c r="S75" s="15">
        <f t="shared" si="1"/>
        <v>0</v>
      </c>
      <c r="T75" s="23">
        <f t="shared" si="2"/>
        <v>0</v>
      </c>
      <c r="U75" s="23">
        <f t="shared" si="3"/>
        <v>0</v>
      </c>
      <c r="V75" s="130"/>
      <c r="W75" s="130"/>
      <c r="X75" s="260"/>
      <c r="Y75" s="48" t="s">
        <v>234</v>
      </c>
      <c r="Z75" s="34"/>
      <c r="AA75" s="37"/>
      <c r="AB75" s="24"/>
      <c r="AC75" s="24"/>
      <c r="AD75" s="24"/>
      <c r="AE75" s="24"/>
      <c r="AF75" s="25">
        <f t="shared" si="6"/>
        <v>0</v>
      </c>
      <c r="AG75" s="23">
        <f t="shared" si="7"/>
        <v>0</v>
      </c>
      <c r="AH75" s="130"/>
      <c r="AI75" s="130"/>
      <c r="AJ75" s="8"/>
      <c r="AK75" s="40"/>
      <c r="AL75" s="41"/>
      <c r="AM75" s="41"/>
      <c r="AN75" s="41"/>
      <c r="AO75" s="41"/>
      <c r="AP75" s="41"/>
      <c r="AQ75" s="41"/>
      <c r="AR75" s="41"/>
      <c r="AS75" s="41"/>
    </row>
    <row r="76" spans="1:45" x14ac:dyDescent="0.35">
      <c r="A76" s="41"/>
      <c r="B76" s="33">
        <f t="shared" si="0"/>
        <v>0</v>
      </c>
      <c r="C76" s="177" t="s">
        <v>235</v>
      </c>
      <c r="D76" s="34"/>
      <c r="E76" s="37"/>
      <c r="F76" s="146"/>
      <c r="G76" s="146"/>
      <c r="H76" s="39"/>
      <c r="I76" s="24"/>
      <c r="J76" s="146"/>
      <c r="K76" s="39"/>
      <c r="L76" s="24"/>
      <c r="M76" s="146"/>
      <c r="N76" s="39"/>
      <c r="O76" s="24"/>
      <c r="P76" s="146"/>
      <c r="Q76" s="39"/>
      <c r="R76" s="24"/>
      <c r="S76" s="15">
        <f t="shared" si="1"/>
        <v>0</v>
      </c>
      <c r="T76" s="23">
        <f t="shared" si="2"/>
        <v>0</v>
      </c>
      <c r="U76" s="23">
        <f t="shared" si="3"/>
        <v>0</v>
      </c>
      <c r="V76" s="130"/>
      <c r="W76" s="130"/>
      <c r="X76" s="260"/>
      <c r="Y76" s="48" t="s">
        <v>236</v>
      </c>
      <c r="Z76" s="34"/>
      <c r="AA76" s="37"/>
      <c r="AB76" s="24"/>
      <c r="AC76" s="24"/>
      <c r="AD76" s="24"/>
      <c r="AE76" s="24"/>
      <c r="AF76" s="25">
        <f t="shared" si="6"/>
        <v>0</v>
      </c>
      <c r="AG76" s="23">
        <f t="shared" si="7"/>
        <v>0</v>
      </c>
      <c r="AH76" s="130"/>
      <c r="AI76" s="130"/>
      <c r="AJ76" s="8"/>
      <c r="AK76" s="40"/>
      <c r="AL76" s="41"/>
      <c r="AM76" s="41"/>
      <c r="AN76" s="41"/>
      <c r="AO76" s="41"/>
      <c r="AP76" s="41"/>
      <c r="AQ76" s="41"/>
      <c r="AR76" s="41"/>
      <c r="AS76" s="41"/>
    </row>
    <row r="77" spans="1:45" x14ac:dyDescent="0.35">
      <c r="A77" s="41"/>
      <c r="B77" s="33">
        <f t="shared" si="0"/>
        <v>0</v>
      </c>
      <c r="C77" s="177" t="s">
        <v>237</v>
      </c>
      <c r="D77" s="34"/>
      <c r="E77" s="37"/>
      <c r="F77" s="146"/>
      <c r="G77" s="146"/>
      <c r="H77" s="39"/>
      <c r="I77" s="24"/>
      <c r="J77" s="146"/>
      <c r="K77" s="39"/>
      <c r="L77" s="24"/>
      <c r="M77" s="146"/>
      <c r="N77" s="39"/>
      <c r="O77" s="24"/>
      <c r="P77" s="146"/>
      <c r="Q77" s="39"/>
      <c r="R77" s="24"/>
      <c r="S77" s="15">
        <f t="shared" si="1"/>
        <v>0</v>
      </c>
      <c r="T77" s="23">
        <f t="shared" si="2"/>
        <v>0</v>
      </c>
      <c r="U77" s="23">
        <f t="shared" si="3"/>
        <v>0</v>
      </c>
      <c r="V77" s="130"/>
      <c r="W77" s="130"/>
      <c r="X77" s="260"/>
      <c r="Y77" s="48" t="s">
        <v>238</v>
      </c>
      <c r="Z77" s="34"/>
      <c r="AA77" s="37"/>
      <c r="AB77" s="24"/>
      <c r="AC77" s="24"/>
      <c r="AD77" s="24"/>
      <c r="AE77" s="24"/>
      <c r="AF77" s="25">
        <f t="shared" si="6"/>
        <v>0</v>
      </c>
      <c r="AG77" s="23">
        <f t="shared" si="7"/>
        <v>0</v>
      </c>
      <c r="AH77" s="130"/>
      <c r="AI77" s="130"/>
      <c r="AJ77" s="8"/>
      <c r="AK77" s="40"/>
      <c r="AL77" s="41"/>
      <c r="AM77" s="41"/>
      <c r="AN77" s="41"/>
      <c r="AO77" s="41"/>
      <c r="AP77" s="41"/>
      <c r="AQ77" s="41"/>
      <c r="AR77" s="41"/>
      <c r="AS77" s="41"/>
    </row>
    <row r="78" spans="1:45" x14ac:dyDescent="0.35">
      <c r="A78" s="41"/>
      <c r="B78" s="33">
        <f t="shared" si="0"/>
        <v>0</v>
      </c>
      <c r="C78" s="177" t="s">
        <v>239</v>
      </c>
      <c r="D78" s="34"/>
      <c r="E78" s="37"/>
      <c r="F78" s="146"/>
      <c r="G78" s="146"/>
      <c r="H78" s="39"/>
      <c r="I78" s="24"/>
      <c r="J78" s="146"/>
      <c r="K78" s="39"/>
      <c r="L78" s="24"/>
      <c r="M78" s="146"/>
      <c r="N78" s="39"/>
      <c r="O78" s="24"/>
      <c r="P78" s="146"/>
      <c r="Q78" s="39"/>
      <c r="R78" s="24"/>
      <c r="S78" s="15">
        <f t="shared" si="1"/>
        <v>0</v>
      </c>
      <c r="T78" s="23">
        <f t="shared" si="2"/>
        <v>0</v>
      </c>
      <c r="U78" s="23">
        <f t="shared" si="3"/>
        <v>0</v>
      </c>
      <c r="V78" s="130"/>
      <c r="W78" s="130"/>
      <c r="X78" s="260"/>
      <c r="Y78" s="48" t="s">
        <v>240</v>
      </c>
      <c r="Z78" s="34"/>
      <c r="AA78" s="37"/>
      <c r="AB78" s="24"/>
      <c r="AC78" s="24"/>
      <c r="AD78" s="24"/>
      <c r="AE78" s="24"/>
      <c r="AF78" s="25">
        <f t="shared" ref="AF78:AF79" si="8">SUM(AB78:AD78)</f>
        <v>0</v>
      </c>
      <c r="AG78" s="23">
        <f t="shared" si="7"/>
        <v>0</v>
      </c>
      <c r="AH78" s="130"/>
      <c r="AI78" s="130"/>
      <c r="AJ78" s="8"/>
      <c r="AK78" s="40"/>
      <c r="AL78" s="41"/>
      <c r="AM78" s="41"/>
      <c r="AN78" s="41"/>
      <c r="AO78" s="41"/>
      <c r="AP78" s="41"/>
      <c r="AQ78" s="41"/>
      <c r="AR78" s="41"/>
      <c r="AS78" s="41"/>
    </row>
    <row r="79" spans="1:45" x14ac:dyDescent="0.35">
      <c r="A79" s="41"/>
      <c r="B79" s="33">
        <f t="shared" si="0"/>
        <v>0</v>
      </c>
      <c r="C79" s="177" t="s">
        <v>241</v>
      </c>
      <c r="D79" s="34"/>
      <c r="E79" s="37"/>
      <c r="F79" s="146"/>
      <c r="G79" s="146"/>
      <c r="H79" s="39"/>
      <c r="I79" s="24"/>
      <c r="J79" s="146"/>
      <c r="K79" s="39"/>
      <c r="L79" s="24"/>
      <c r="M79" s="146"/>
      <c r="N79" s="39"/>
      <c r="O79" s="24"/>
      <c r="P79" s="146"/>
      <c r="Q79" s="39"/>
      <c r="R79" s="24"/>
      <c r="S79" s="15">
        <f t="shared" si="1"/>
        <v>0</v>
      </c>
      <c r="T79" s="23">
        <f t="shared" si="2"/>
        <v>0</v>
      </c>
      <c r="U79" s="23">
        <f t="shared" si="3"/>
        <v>0</v>
      </c>
      <c r="V79" s="130"/>
      <c r="W79" s="130"/>
      <c r="X79" s="260"/>
      <c r="Y79" s="48" t="s">
        <v>242</v>
      </c>
      <c r="Z79" s="34"/>
      <c r="AA79" s="37"/>
      <c r="AB79" s="24"/>
      <c r="AC79" s="24"/>
      <c r="AD79" s="24"/>
      <c r="AE79" s="24"/>
      <c r="AF79" s="25">
        <f t="shared" si="8"/>
        <v>0</v>
      </c>
      <c r="AG79" s="23">
        <f t="shared" si="7"/>
        <v>0</v>
      </c>
      <c r="AH79" s="130"/>
      <c r="AI79" s="130"/>
      <c r="AJ79" s="8"/>
      <c r="AK79" s="40"/>
      <c r="AL79" s="41"/>
      <c r="AM79" s="41"/>
      <c r="AN79" s="41"/>
      <c r="AO79" s="41"/>
      <c r="AP79" s="41"/>
      <c r="AQ79" s="41"/>
      <c r="AR79" s="41"/>
      <c r="AS79" s="41"/>
    </row>
    <row r="80" spans="1:45" x14ac:dyDescent="0.35">
      <c r="A80" s="41"/>
      <c r="B80" s="33">
        <f t="shared" si="0"/>
        <v>0</v>
      </c>
      <c r="C80" s="177" t="s">
        <v>243</v>
      </c>
      <c r="D80" s="34"/>
      <c r="E80" s="37"/>
      <c r="F80" s="146"/>
      <c r="G80" s="146"/>
      <c r="H80" s="39"/>
      <c r="I80" s="24"/>
      <c r="J80" s="146"/>
      <c r="K80" s="39"/>
      <c r="L80" s="24"/>
      <c r="M80" s="146"/>
      <c r="N80" s="39"/>
      <c r="O80" s="24"/>
      <c r="P80" s="146"/>
      <c r="Q80" s="39"/>
      <c r="R80" s="24"/>
      <c r="S80" s="15">
        <f t="shared" si="1"/>
        <v>0</v>
      </c>
      <c r="T80" s="23">
        <f t="shared" si="2"/>
        <v>0</v>
      </c>
      <c r="U80" s="23">
        <f t="shared" si="3"/>
        <v>0</v>
      </c>
      <c r="V80" s="130"/>
      <c r="W80" s="130"/>
      <c r="X80" s="260"/>
      <c r="Y80" s="48" t="s">
        <v>244</v>
      </c>
      <c r="Z80" s="34"/>
      <c r="AA80" s="37"/>
      <c r="AB80" s="24"/>
      <c r="AC80" s="24"/>
      <c r="AD80" s="24"/>
      <c r="AE80" s="24"/>
      <c r="AF80" s="25">
        <f t="shared" ref="AF80" si="9">SUM(AB80:AD80)</f>
        <v>0</v>
      </c>
      <c r="AG80" s="23">
        <f t="shared" si="7"/>
        <v>0</v>
      </c>
      <c r="AH80" s="130"/>
      <c r="AI80" s="130"/>
      <c r="AJ80" s="8"/>
      <c r="AK80" s="40"/>
      <c r="AL80" s="41"/>
      <c r="AM80" s="41"/>
      <c r="AN80" s="41"/>
      <c r="AO80" s="41"/>
      <c r="AP80" s="41"/>
      <c r="AQ80" s="41"/>
      <c r="AR80" s="41"/>
      <c r="AS80" s="41"/>
    </row>
    <row r="81" spans="1:45" x14ac:dyDescent="0.35">
      <c r="A81" s="41"/>
      <c r="B81" s="33">
        <f t="shared" si="0"/>
        <v>0</v>
      </c>
      <c r="C81" s="177" t="s">
        <v>245</v>
      </c>
      <c r="D81" s="34"/>
      <c r="E81" s="37"/>
      <c r="F81" s="146"/>
      <c r="G81" s="146"/>
      <c r="H81" s="39"/>
      <c r="I81" s="24"/>
      <c r="J81" s="146"/>
      <c r="K81" s="39"/>
      <c r="L81" s="24"/>
      <c r="M81" s="146"/>
      <c r="N81" s="39"/>
      <c r="O81" s="24"/>
      <c r="P81" s="146"/>
      <c r="Q81" s="39"/>
      <c r="R81" s="24"/>
      <c r="S81" s="15">
        <f t="shared" si="1"/>
        <v>0</v>
      </c>
      <c r="T81" s="23">
        <f t="shared" si="2"/>
        <v>0</v>
      </c>
      <c r="U81" s="23">
        <f t="shared" si="3"/>
        <v>0</v>
      </c>
      <c r="V81" s="130"/>
      <c r="W81" s="130"/>
      <c r="X81" s="260"/>
      <c r="Y81" s="48" t="s">
        <v>246</v>
      </c>
      <c r="Z81" s="34"/>
      <c r="AA81" s="37"/>
      <c r="AB81" s="24"/>
      <c r="AC81" s="24"/>
      <c r="AD81" s="24"/>
      <c r="AE81" s="24"/>
      <c r="AF81" s="25">
        <f t="shared" ref="AF81" si="10">SUM(AB81:AD81)</f>
        <v>0</v>
      </c>
      <c r="AG81" s="23">
        <f t="shared" si="7"/>
        <v>0</v>
      </c>
      <c r="AH81" s="130"/>
      <c r="AI81" s="130"/>
      <c r="AJ81" s="8"/>
      <c r="AK81" s="40"/>
      <c r="AL81" s="41"/>
      <c r="AM81" s="41"/>
      <c r="AN81" s="41"/>
      <c r="AO81" s="41"/>
      <c r="AP81" s="41"/>
      <c r="AQ81" s="41"/>
      <c r="AR81" s="41"/>
      <c r="AS81" s="41"/>
    </row>
    <row r="82" spans="1:45" x14ac:dyDescent="0.35">
      <c r="A82" s="41"/>
      <c r="B82" s="33">
        <f t="shared" si="0"/>
        <v>0</v>
      </c>
      <c r="C82" s="177" t="s">
        <v>247</v>
      </c>
      <c r="D82" s="34"/>
      <c r="E82" s="37"/>
      <c r="F82" s="146"/>
      <c r="G82" s="146"/>
      <c r="H82" s="39"/>
      <c r="I82" s="24"/>
      <c r="J82" s="146"/>
      <c r="K82" s="39"/>
      <c r="L82" s="24"/>
      <c r="M82" s="146"/>
      <c r="N82" s="39"/>
      <c r="O82" s="24"/>
      <c r="P82" s="146"/>
      <c r="Q82" s="39"/>
      <c r="R82" s="24"/>
      <c r="S82" s="15">
        <f t="shared" si="1"/>
        <v>0</v>
      </c>
      <c r="T82" s="23">
        <f t="shared" si="2"/>
        <v>0</v>
      </c>
      <c r="U82" s="23">
        <f t="shared" si="3"/>
        <v>0</v>
      </c>
      <c r="V82" s="130"/>
      <c r="W82" s="130"/>
      <c r="X82" s="260"/>
      <c r="Y82" s="48" t="s">
        <v>248</v>
      </c>
      <c r="Z82" s="34"/>
      <c r="AA82" s="37"/>
      <c r="AB82" s="24"/>
      <c r="AC82" s="24"/>
      <c r="AD82" s="24"/>
      <c r="AE82" s="24"/>
      <c r="AF82" s="25">
        <f t="shared" ref="AF82" si="11">SUM(AB82:AD82)</f>
        <v>0</v>
      </c>
      <c r="AG82" s="23">
        <f t="shared" si="7"/>
        <v>0</v>
      </c>
      <c r="AH82" s="130"/>
      <c r="AI82" s="130"/>
      <c r="AJ82" s="8"/>
      <c r="AK82" s="40"/>
      <c r="AL82" s="41"/>
      <c r="AM82" s="41"/>
      <c r="AN82" s="41"/>
      <c r="AO82" s="41"/>
      <c r="AP82" s="41"/>
      <c r="AQ82" s="41"/>
      <c r="AR82" s="41"/>
      <c r="AS82" s="41"/>
    </row>
    <row r="83" spans="1:45" x14ac:dyDescent="0.35">
      <c r="A83" s="41"/>
      <c r="B83" s="33">
        <f t="shared" si="0"/>
        <v>0</v>
      </c>
      <c r="C83" s="177" t="s">
        <v>249</v>
      </c>
      <c r="D83" s="34"/>
      <c r="E83" s="37"/>
      <c r="F83" s="146"/>
      <c r="G83" s="146"/>
      <c r="H83" s="39"/>
      <c r="I83" s="24"/>
      <c r="J83" s="146"/>
      <c r="K83" s="39"/>
      <c r="L83" s="24"/>
      <c r="M83" s="146"/>
      <c r="N83" s="39"/>
      <c r="O83" s="24"/>
      <c r="P83" s="146"/>
      <c r="Q83" s="39"/>
      <c r="R83" s="24"/>
      <c r="S83" s="15">
        <f t="shared" si="1"/>
        <v>0</v>
      </c>
      <c r="T83" s="23">
        <f t="shared" si="2"/>
        <v>0</v>
      </c>
      <c r="U83" s="23">
        <f t="shared" si="3"/>
        <v>0</v>
      </c>
      <c r="V83" s="130"/>
      <c r="W83" s="130"/>
      <c r="X83" s="260"/>
      <c r="Y83" s="48" t="s">
        <v>250</v>
      </c>
      <c r="Z83" s="34"/>
      <c r="AA83" s="37"/>
      <c r="AB83" s="24"/>
      <c r="AC83" s="24"/>
      <c r="AD83" s="24"/>
      <c r="AE83" s="24"/>
      <c r="AF83" s="25">
        <f t="shared" ref="AF83" si="12">SUM(AB83:AD83)</f>
        <v>0</v>
      </c>
      <c r="AG83" s="23">
        <f t="shared" si="7"/>
        <v>0</v>
      </c>
      <c r="AH83" s="130"/>
      <c r="AI83" s="130"/>
      <c r="AJ83" s="8"/>
      <c r="AK83" s="40"/>
      <c r="AL83" s="41"/>
      <c r="AM83" s="41"/>
      <c r="AN83" s="41"/>
      <c r="AO83" s="41"/>
      <c r="AP83" s="41"/>
      <c r="AQ83" s="41"/>
      <c r="AR83" s="41"/>
      <c r="AS83" s="41"/>
    </row>
    <row r="84" spans="1:45" x14ac:dyDescent="0.35">
      <c r="A84" s="41"/>
      <c r="B84" s="33">
        <f t="shared" si="0"/>
        <v>0</v>
      </c>
      <c r="C84" s="177" t="s">
        <v>251</v>
      </c>
      <c r="D84" s="34"/>
      <c r="E84" s="37"/>
      <c r="F84" s="146"/>
      <c r="G84" s="146"/>
      <c r="H84" s="39"/>
      <c r="I84" s="24"/>
      <c r="J84" s="146"/>
      <c r="K84" s="39"/>
      <c r="L84" s="24"/>
      <c r="M84" s="146"/>
      <c r="N84" s="39"/>
      <c r="O84" s="24"/>
      <c r="P84" s="146"/>
      <c r="Q84" s="39"/>
      <c r="R84" s="24"/>
      <c r="S84" s="15">
        <f t="shared" si="1"/>
        <v>0</v>
      </c>
      <c r="T84" s="23">
        <f t="shared" si="2"/>
        <v>0</v>
      </c>
      <c r="U84" s="23">
        <f t="shared" si="3"/>
        <v>0</v>
      </c>
      <c r="V84" s="130"/>
      <c r="W84" s="130"/>
      <c r="X84" s="260"/>
      <c r="Y84" s="48" t="s">
        <v>252</v>
      </c>
      <c r="Z84" s="34"/>
      <c r="AA84" s="37"/>
      <c r="AB84" s="24"/>
      <c r="AC84" s="24"/>
      <c r="AD84" s="24"/>
      <c r="AE84" s="24"/>
      <c r="AF84" s="25">
        <f t="shared" ref="AF84" si="13">SUM(AB84:AD84)</f>
        <v>0</v>
      </c>
      <c r="AG84" s="23">
        <f t="shared" si="7"/>
        <v>0</v>
      </c>
      <c r="AH84" s="130"/>
      <c r="AI84" s="130"/>
      <c r="AJ84" s="8"/>
      <c r="AK84" s="40"/>
      <c r="AL84" s="41"/>
      <c r="AM84" s="41"/>
      <c r="AN84" s="41"/>
      <c r="AO84" s="41"/>
      <c r="AP84" s="41"/>
      <c r="AQ84" s="41"/>
      <c r="AR84" s="41"/>
      <c r="AS84" s="41"/>
    </row>
    <row r="85" spans="1:45" x14ac:dyDescent="0.35">
      <c r="A85" s="41"/>
      <c r="B85" s="33">
        <f t="shared" si="0"/>
        <v>0</v>
      </c>
      <c r="C85" s="177" t="s">
        <v>253</v>
      </c>
      <c r="D85" s="34"/>
      <c r="E85" s="37"/>
      <c r="F85" s="146"/>
      <c r="G85" s="146"/>
      <c r="H85" s="39"/>
      <c r="I85" s="24"/>
      <c r="J85" s="146"/>
      <c r="K85" s="39"/>
      <c r="L85" s="24"/>
      <c r="M85" s="146"/>
      <c r="N85" s="39"/>
      <c r="O85" s="24"/>
      <c r="P85" s="146"/>
      <c r="Q85" s="39"/>
      <c r="R85" s="24"/>
      <c r="S85" s="15">
        <f t="shared" si="1"/>
        <v>0</v>
      </c>
      <c r="T85" s="23">
        <f t="shared" si="2"/>
        <v>0</v>
      </c>
      <c r="U85" s="23">
        <f t="shared" si="3"/>
        <v>0</v>
      </c>
      <c r="V85" s="130"/>
      <c r="W85" s="130"/>
      <c r="X85" s="260"/>
      <c r="Y85" s="48" t="s">
        <v>254</v>
      </c>
      <c r="Z85" s="34"/>
      <c r="AA85" s="37"/>
      <c r="AB85" s="24"/>
      <c r="AC85" s="24"/>
      <c r="AD85" s="24"/>
      <c r="AE85" s="24"/>
      <c r="AF85" s="25">
        <f t="shared" ref="AF85" si="14">SUM(AB85:AD85)</f>
        <v>0</v>
      </c>
      <c r="AG85" s="23">
        <f t="shared" si="7"/>
        <v>0</v>
      </c>
      <c r="AH85" s="130"/>
      <c r="AI85" s="130"/>
      <c r="AJ85" s="8"/>
      <c r="AK85" s="40"/>
      <c r="AL85" s="41"/>
      <c r="AM85" s="41"/>
      <c r="AN85" s="41"/>
      <c r="AO85" s="41"/>
      <c r="AP85" s="41"/>
      <c r="AQ85" s="41"/>
      <c r="AR85" s="41"/>
      <c r="AS85" s="41"/>
    </row>
    <row r="86" spans="1:45" x14ac:dyDescent="0.35">
      <c r="A86" s="41"/>
      <c r="B86" s="33">
        <f t="shared" si="0"/>
        <v>0</v>
      </c>
      <c r="C86" s="177" t="s">
        <v>255</v>
      </c>
      <c r="D86" s="34"/>
      <c r="E86" s="37"/>
      <c r="F86" s="146"/>
      <c r="G86" s="146"/>
      <c r="H86" s="39"/>
      <c r="I86" s="24"/>
      <c r="J86" s="146"/>
      <c r="K86" s="39"/>
      <c r="L86" s="24"/>
      <c r="M86" s="146"/>
      <c r="N86" s="39"/>
      <c r="O86" s="24"/>
      <c r="P86" s="146"/>
      <c r="Q86" s="39"/>
      <c r="R86" s="24"/>
      <c r="S86" s="15">
        <f t="shared" si="1"/>
        <v>0</v>
      </c>
      <c r="T86" s="23">
        <f t="shared" si="2"/>
        <v>0</v>
      </c>
      <c r="U86" s="23">
        <f t="shared" si="3"/>
        <v>0</v>
      </c>
      <c r="V86" s="130"/>
      <c r="W86" s="130"/>
      <c r="X86" s="260"/>
      <c r="Y86" s="48" t="s">
        <v>256</v>
      </c>
      <c r="Z86" s="34"/>
      <c r="AA86" s="37"/>
      <c r="AB86" s="24"/>
      <c r="AC86" s="24"/>
      <c r="AD86" s="24"/>
      <c r="AE86" s="24"/>
      <c r="AF86" s="25">
        <f t="shared" ref="AF86" si="15">SUM(AB86:AD86)</f>
        <v>0</v>
      </c>
      <c r="AG86" s="23">
        <f t="shared" si="7"/>
        <v>0</v>
      </c>
      <c r="AH86" s="130"/>
      <c r="AI86" s="130"/>
      <c r="AJ86" s="8"/>
      <c r="AK86" s="40"/>
      <c r="AL86" s="41"/>
      <c r="AM86" s="41"/>
      <c r="AN86" s="41"/>
      <c r="AO86" s="41"/>
      <c r="AP86" s="41"/>
      <c r="AQ86" s="41"/>
      <c r="AR86" s="41"/>
      <c r="AS86" s="41"/>
    </row>
    <row r="87" spans="1:45" x14ac:dyDescent="0.35">
      <c r="A87" s="41"/>
      <c r="B87" s="33">
        <f t="shared" ref="B87:B88" si="16">IF(F87="Services",COUNTA(G87:H87,J87:K87,M87:N87,P87:Q87),0)</f>
        <v>0</v>
      </c>
      <c r="C87" s="177" t="s">
        <v>257</v>
      </c>
      <c r="D87" s="34"/>
      <c r="E87" s="37"/>
      <c r="F87" s="146"/>
      <c r="G87" s="146"/>
      <c r="H87" s="39"/>
      <c r="I87" s="24"/>
      <c r="J87" s="146"/>
      <c r="K87" s="39"/>
      <c r="L87" s="24"/>
      <c r="M87" s="146"/>
      <c r="N87" s="39"/>
      <c r="O87" s="24"/>
      <c r="P87" s="146"/>
      <c r="Q87" s="39"/>
      <c r="R87" s="24"/>
      <c r="S87" s="15">
        <f t="shared" ref="S87:S88" si="17">MAX(G87,J87,M87,P87)</f>
        <v>0</v>
      </c>
      <c r="T87" s="23">
        <f t="shared" ref="T87:T88" si="18">I87+L87+O87</f>
        <v>0</v>
      </c>
      <c r="U87" s="23">
        <f t="shared" ref="U87:U88" si="19">I87+L87+O87+R87</f>
        <v>0</v>
      </c>
      <c r="V87" s="130"/>
      <c r="W87" s="130"/>
      <c r="X87" s="260"/>
      <c r="Y87" s="48" t="s">
        <v>258</v>
      </c>
      <c r="Z87" s="34"/>
      <c r="AA87" s="37"/>
      <c r="AB87" s="24"/>
      <c r="AC87" s="24"/>
      <c r="AD87" s="24"/>
      <c r="AE87" s="24"/>
      <c r="AF87" s="25">
        <f t="shared" ref="AF87" si="20">SUM(AB87:AD87)</f>
        <v>0</v>
      </c>
      <c r="AG87" s="23">
        <f t="shared" si="7"/>
        <v>0</v>
      </c>
      <c r="AH87" s="130"/>
      <c r="AI87" s="130"/>
      <c r="AJ87" s="8"/>
      <c r="AK87" s="40"/>
      <c r="AL87" s="41"/>
      <c r="AM87" s="41"/>
      <c r="AN87" s="41"/>
      <c r="AO87" s="41"/>
      <c r="AP87" s="41"/>
      <c r="AQ87" s="41"/>
      <c r="AR87" s="41"/>
      <c r="AS87" s="41"/>
    </row>
    <row r="88" spans="1:45" x14ac:dyDescent="0.35">
      <c r="A88" s="41"/>
      <c r="B88" s="33">
        <f t="shared" si="16"/>
        <v>0</v>
      </c>
      <c r="C88" s="177" t="s">
        <v>259</v>
      </c>
      <c r="D88" s="34"/>
      <c r="E88" s="37"/>
      <c r="F88" s="146"/>
      <c r="G88" s="146"/>
      <c r="H88" s="39"/>
      <c r="I88" s="24"/>
      <c r="J88" s="146"/>
      <c r="K88" s="39"/>
      <c r="L88" s="24"/>
      <c r="M88" s="146"/>
      <c r="N88" s="39"/>
      <c r="O88" s="24"/>
      <c r="P88" s="146"/>
      <c r="Q88" s="39"/>
      <c r="R88" s="24"/>
      <c r="S88" s="15">
        <f t="shared" si="17"/>
        <v>0</v>
      </c>
      <c r="T88" s="23">
        <f t="shared" si="18"/>
        <v>0</v>
      </c>
      <c r="U88" s="23">
        <f t="shared" si="19"/>
        <v>0</v>
      </c>
      <c r="V88" s="130"/>
      <c r="W88" s="130"/>
      <c r="X88" s="260"/>
      <c r="Y88" s="48" t="s">
        <v>260</v>
      </c>
      <c r="Z88" s="34"/>
      <c r="AA88" s="37"/>
      <c r="AB88" s="24"/>
      <c r="AC88" s="24"/>
      <c r="AD88" s="24"/>
      <c r="AE88" s="24"/>
      <c r="AF88" s="25">
        <f t="shared" ref="AF88" si="21">SUM(AB88:AD88)</f>
        <v>0</v>
      </c>
      <c r="AG88" s="23">
        <f t="shared" si="7"/>
        <v>0</v>
      </c>
      <c r="AH88" s="130"/>
      <c r="AI88" s="130"/>
      <c r="AJ88" s="8"/>
      <c r="AK88" s="40"/>
      <c r="AL88" s="41"/>
      <c r="AM88" s="41"/>
      <c r="AN88" s="41"/>
      <c r="AO88" s="41"/>
      <c r="AP88" s="41"/>
      <c r="AQ88" s="41"/>
      <c r="AR88" s="41"/>
      <c r="AS88" s="41"/>
    </row>
    <row r="89" spans="1:45" x14ac:dyDescent="0.35">
      <c r="A89" s="41"/>
      <c r="B89" s="9"/>
      <c r="C89" s="10"/>
      <c r="D89" s="262"/>
      <c r="E89" s="262"/>
      <c r="F89" s="268"/>
      <c r="G89" s="262"/>
      <c r="H89" s="262"/>
      <c r="I89" s="262"/>
      <c r="J89" s="262"/>
      <c r="K89" s="262"/>
      <c r="L89" s="262"/>
      <c r="M89" s="262"/>
      <c r="N89" s="262"/>
      <c r="O89" s="262"/>
      <c r="P89" s="262"/>
      <c r="Q89" s="262"/>
      <c r="R89" s="262"/>
      <c r="S89" s="262"/>
      <c r="T89" s="262"/>
      <c r="U89" s="262"/>
      <c r="V89" s="262"/>
      <c r="W89" s="262"/>
      <c r="X89" s="262"/>
      <c r="Y89" s="262"/>
      <c r="Z89" s="262"/>
      <c r="AA89" s="262"/>
      <c r="AB89" s="262"/>
      <c r="AC89" s="262"/>
      <c r="AD89" s="262"/>
      <c r="AE89" s="262"/>
      <c r="AF89" s="262"/>
      <c r="AG89" s="262"/>
      <c r="AH89" s="262"/>
      <c r="AI89" s="262"/>
      <c r="AJ89" s="11"/>
      <c r="AK89" s="40"/>
      <c r="AL89" s="41"/>
      <c r="AM89" s="41"/>
      <c r="AN89" s="41"/>
      <c r="AO89" s="41"/>
      <c r="AP89" s="41"/>
      <c r="AQ89" s="41"/>
      <c r="AR89" s="41"/>
      <c r="AS89" s="41"/>
    </row>
    <row r="90" spans="1:45" x14ac:dyDescent="0.35">
      <c r="A90" s="41"/>
      <c r="B90" s="41"/>
      <c r="C90" s="41"/>
      <c r="D90" s="41"/>
      <c r="E90" s="41"/>
      <c r="F90" s="19"/>
      <c r="G90" s="41"/>
      <c r="H90" s="41"/>
      <c r="I90" s="41"/>
      <c r="J90" s="41"/>
      <c r="K90" s="41"/>
      <c r="L90" s="41"/>
      <c r="M90" s="41"/>
      <c r="N90" s="41"/>
      <c r="O90" s="41"/>
      <c r="P90" s="41"/>
      <c r="Q90" s="41"/>
      <c r="R90" s="41"/>
      <c r="S90" s="41"/>
      <c r="T90" s="41"/>
      <c r="U90" s="41"/>
      <c r="V90" s="41"/>
      <c r="W90" s="41"/>
      <c r="X90" s="41"/>
      <c r="Y90" s="41"/>
      <c r="Z90" s="41"/>
      <c r="AA90" s="41"/>
      <c r="AB90" s="41"/>
      <c r="AC90" s="41"/>
      <c r="AD90" s="41"/>
      <c r="AE90" s="41"/>
      <c r="AF90" s="41"/>
      <c r="AG90" s="41"/>
      <c r="AH90" s="41"/>
      <c r="AI90" s="41"/>
      <c r="AJ90" s="41"/>
      <c r="AK90" s="41"/>
      <c r="AL90" s="41"/>
      <c r="AM90" s="41"/>
      <c r="AN90" s="41"/>
      <c r="AO90" s="41"/>
      <c r="AP90" s="41"/>
      <c r="AQ90" s="41"/>
      <c r="AR90" s="41"/>
      <c r="AS90" s="41"/>
    </row>
  </sheetData>
  <sheetProtection algorithmName="SHA-512" hashValue="/5lbnzvAOJW5K264zChdHIxSCRiSJ1j9aGh1kuQNnxZMyNgtz42cLRrMYkoc2qM/3S6T8/3ROq0mT8GP+FTgOg==" saltValue="BTXzVPlNkHqS+UpwpfloXw==" spinCount="100000" sheet="1" formatRows="0" selectLockedCells="1"/>
  <mergeCells count="58">
    <mergeCell ref="D6:AF6"/>
    <mergeCell ref="A1:B1"/>
    <mergeCell ref="D2:G2"/>
    <mergeCell ref="D3:AF3"/>
    <mergeCell ref="D4:AF4"/>
    <mergeCell ref="D5:AF5"/>
    <mergeCell ref="C18:C21"/>
    <mergeCell ref="AB19:AG19"/>
    <mergeCell ref="AH19:AH21"/>
    <mergeCell ref="AB20:AE20"/>
    <mergeCell ref="AG20:AG21"/>
    <mergeCell ref="AF20:AF21"/>
    <mergeCell ref="S20:S21"/>
    <mergeCell ref="V19:V21"/>
    <mergeCell ref="G19:U19"/>
    <mergeCell ref="D19:D21"/>
    <mergeCell ref="E19:E21"/>
    <mergeCell ref="F19:F21"/>
    <mergeCell ref="U20:U21"/>
    <mergeCell ref="T20:T21"/>
    <mergeCell ref="G20:I20"/>
    <mergeCell ref="P20:R20"/>
    <mergeCell ref="E8:H8"/>
    <mergeCell ref="D14:E14"/>
    <mergeCell ref="D15:E15"/>
    <mergeCell ref="G14:I14"/>
    <mergeCell ref="G15:I15"/>
    <mergeCell ref="G12:R12"/>
    <mergeCell ref="E9:H9"/>
    <mergeCell ref="E10:H10"/>
    <mergeCell ref="E11:H11"/>
    <mergeCell ref="D13:F13"/>
    <mergeCell ref="G13:J13"/>
    <mergeCell ref="P15:S15"/>
    <mergeCell ref="P14:S14"/>
    <mergeCell ref="AI19:AI21"/>
    <mergeCell ref="D18:W18"/>
    <mergeCell ref="Z18:AI18"/>
    <mergeCell ref="Y22:AI22"/>
    <mergeCell ref="Y45:AI45"/>
    <mergeCell ref="Y18:Y21"/>
    <mergeCell ref="Z19:Z21"/>
    <mergeCell ref="AA19:AA21"/>
    <mergeCell ref="J20:L20"/>
    <mergeCell ref="M20:O20"/>
    <mergeCell ref="W19:W21"/>
    <mergeCell ref="AB13:AG13"/>
    <mergeCell ref="AB16:AE16"/>
    <mergeCell ref="AB17:AE17"/>
    <mergeCell ref="D16:E16"/>
    <mergeCell ref="D17:E17"/>
    <mergeCell ref="G16:I16"/>
    <mergeCell ref="G17:I17"/>
    <mergeCell ref="P13:U13"/>
    <mergeCell ref="P16:S16"/>
    <mergeCell ref="P17:S17"/>
    <mergeCell ref="AB14:AE14"/>
    <mergeCell ref="AB15:AE15"/>
  </mergeCells>
  <phoneticPr fontId="9" type="noConversion"/>
  <conditionalFormatting sqref="G22:H88 J22:K88 M22:N88 P22:Q88">
    <cfRule type="expression" dxfId="11" priority="25">
      <formula>$F22="Services"</formula>
    </cfRule>
  </conditionalFormatting>
  <conditionalFormatting sqref="I22:I88 L22:L88 O22:O88 R22:R88">
    <cfRule type="expression" dxfId="10" priority="19">
      <formula>AND($F22="weekly",I22&lt;&gt;"")</formula>
    </cfRule>
    <cfRule type="expression" dxfId="9" priority="21">
      <formula>$F22="Weekly"</formula>
    </cfRule>
  </conditionalFormatting>
  <conditionalFormatting sqref="J22:K88 M22:N88 G22:H88 P22:Q88">
    <cfRule type="expression" dxfId="8" priority="18">
      <formula>AND($F22="Services",G22&lt;&gt;"")</formula>
    </cfRule>
  </conditionalFormatting>
  <conditionalFormatting sqref="J22:K88">
    <cfRule type="expression" dxfId="7" priority="8">
      <formula>AND($F22="Total",J22&lt;&gt;"")</formula>
    </cfRule>
    <cfRule type="expression" dxfId="6" priority="9">
      <formula>$F22="Total"</formula>
    </cfRule>
  </conditionalFormatting>
  <conditionalFormatting sqref="M22:N88">
    <cfRule type="expression" dxfId="5" priority="6">
      <formula>AND($F22="Total",M22&lt;&gt;"")</formula>
    </cfRule>
    <cfRule type="expression" dxfId="4" priority="7">
      <formula>$F22="Total"</formula>
    </cfRule>
  </conditionalFormatting>
  <conditionalFormatting sqref="S22:S88">
    <cfRule type="expression" dxfId="3" priority="10">
      <formula>AND($F22="Total",S22&lt;&gt;"")</formula>
    </cfRule>
    <cfRule type="expression" dxfId="2" priority="11">
      <formula>$F22="Total"</formula>
    </cfRule>
  </conditionalFormatting>
  <dataValidations count="3">
    <dataValidation type="list" allowBlank="1" showInputMessage="1" showErrorMessage="1" sqref="F22:F88" xr:uid="{2D6028AD-D66C-458F-8012-A7FB8A697265}">
      <formula1>"Labor,Services"</formula1>
    </dataValidation>
    <dataValidation type="decimal" allowBlank="1" showInputMessage="1" showErrorMessage="1" sqref="E22:E88 AA23:AA44 AA46:AA88" xr:uid="{D25ED004-6BD1-4B93-9494-9CC94A9CFB19}">
      <formula1>0</formula1>
      <formula2>1</formula2>
    </dataValidation>
    <dataValidation type="list" allowBlank="1" showInputMessage="1" showErrorMessage="1" sqref="W24:W88 AI24:AI44 AI46:AI88" xr:uid="{FDD2718E-B5AC-49A1-8C38-461737A93684}">
      <formula1>"Yes,No"</formula1>
    </dataValidation>
  </dataValidation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33" id="{7E22FBE1-DA2A-499D-88A7-E0F14B40DA3B}">
            <xm:f>'Part IV-1'!$H$14="No"</xm:f>
            <x14:dxf>
              <fill>
                <patternFill>
                  <bgColor theme="0" tint="-0.34998626667073579"/>
                </patternFill>
              </fill>
            </x14:dxf>
          </x14:cfRule>
          <xm:sqref>V22:V88 AH23:AH44 AH46:AH88</xm:sqref>
        </x14:conditionalFormatting>
        <x14:conditionalFormatting xmlns:xm="http://schemas.microsoft.com/office/excel/2006/main">
          <x14:cfRule type="expression" priority="36" id="{E51DEB20-034D-48C2-A702-4DB1419AF59D}">
            <xm:f>'Part IV-1'!$H$16="No"</xm:f>
            <x14:dxf>
              <fill>
                <patternFill>
                  <bgColor theme="0" tint="-0.34998626667073579"/>
                </patternFill>
              </fill>
            </x14:dxf>
          </x14:cfRule>
          <xm:sqref>W22:W88 AI23:AI44 AI46:AI88</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0CD1A-7E58-41D2-9126-F3E1ED8C7BE6}">
  <sheetPr codeName="Sheet8"/>
  <dimension ref="A1:W28"/>
  <sheetViews>
    <sheetView workbookViewId="0">
      <selection activeCell="G20" sqref="G20"/>
    </sheetView>
  </sheetViews>
  <sheetFormatPr defaultRowHeight="14.5" x14ac:dyDescent="0.35"/>
  <cols>
    <col min="3" max="3" width="56.453125" bestFit="1" customWidth="1"/>
    <col min="4" max="4" width="17.7265625" customWidth="1"/>
    <col min="5" max="6" width="30.453125" customWidth="1"/>
    <col min="7" max="7" width="26.7265625" customWidth="1"/>
  </cols>
  <sheetData>
    <row r="1" spans="1:23" x14ac:dyDescent="0.35">
      <c r="A1" s="301"/>
      <c r="B1" s="301"/>
      <c r="C1" s="257"/>
      <c r="D1" s="257"/>
      <c r="E1" s="257"/>
      <c r="F1" s="257"/>
      <c r="G1" s="257"/>
      <c r="H1" s="257"/>
      <c r="I1" s="257"/>
      <c r="J1" s="41"/>
      <c r="K1" s="41"/>
      <c r="L1" s="41"/>
      <c r="M1" s="41"/>
      <c r="N1" s="41"/>
      <c r="O1" s="41"/>
      <c r="P1" s="41"/>
      <c r="Q1" s="41"/>
      <c r="R1" s="1"/>
      <c r="S1" s="1"/>
      <c r="T1" s="1"/>
      <c r="U1" s="1"/>
      <c r="V1" s="1"/>
      <c r="W1" s="1"/>
    </row>
    <row r="2" spans="1:23" ht="15.5" x14ac:dyDescent="0.35">
      <c r="A2" s="41"/>
      <c r="B2" s="4"/>
      <c r="C2" s="5"/>
      <c r="D2" s="302"/>
      <c r="E2" s="302"/>
      <c r="F2" s="258"/>
      <c r="G2" s="258"/>
      <c r="H2" s="6"/>
      <c r="I2" s="40"/>
      <c r="J2" s="41"/>
      <c r="K2" s="41"/>
      <c r="L2" s="41"/>
      <c r="M2" s="41"/>
      <c r="N2" s="41"/>
      <c r="O2" s="41"/>
      <c r="P2" s="41"/>
      <c r="Q2" s="41"/>
      <c r="R2" s="1"/>
      <c r="S2" s="1"/>
      <c r="T2" s="1"/>
      <c r="U2" s="1"/>
      <c r="V2" s="1"/>
      <c r="W2" s="1"/>
    </row>
    <row r="3" spans="1:23" ht="18.5" x14ac:dyDescent="0.45">
      <c r="A3" s="41"/>
      <c r="B3" s="2"/>
      <c r="C3" s="303" t="s">
        <v>1</v>
      </c>
      <c r="D3" s="303"/>
      <c r="E3" s="303"/>
      <c r="F3" s="303"/>
      <c r="G3" s="303"/>
      <c r="H3" s="3"/>
      <c r="I3" s="40"/>
      <c r="J3" s="41"/>
      <c r="K3" s="41"/>
      <c r="L3" s="41"/>
      <c r="M3" s="41"/>
      <c r="N3" s="41"/>
      <c r="O3" s="41"/>
      <c r="P3" s="41"/>
      <c r="Q3" s="41"/>
      <c r="R3" s="1"/>
      <c r="S3" s="1"/>
      <c r="T3" s="1"/>
      <c r="U3" s="1"/>
      <c r="V3" s="1"/>
      <c r="W3" s="1"/>
    </row>
    <row r="4" spans="1:23" ht="15.5" x14ac:dyDescent="0.35">
      <c r="A4" s="41"/>
      <c r="B4" s="2"/>
      <c r="C4" s="304" t="s">
        <v>2</v>
      </c>
      <c r="D4" s="304"/>
      <c r="E4" s="304"/>
      <c r="F4" s="304"/>
      <c r="G4" s="304"/>
      <c r="H4" s="3"/>
      <c r="I4" s="40"/>
      <c r="J4" s="41"/>
      <c r="K4" s="41"/>
      <c r="L4" s="41"/>
      <c r="M4" s="41"/>
      <c r="N4" s="41"/>
      <c r="O4" s="41"/>
      <c r="P4" s="41"/>
      <c r="Q4" s="41"/>
      <c r="R4" s="1"/>
      <c r="S4" s="1"/>
      <c r="T4" s="1"/>
      <c r="U4" s="1"/>
      <c r="V4" s="1"/>
      <c r="W4" s="1"/>
    </row>
    <row r="5" spans="1:23" ht="15.5" x14ac:dyDescent="0.35">
      <c r="A5" s="41"/>
      <c r="B5" s="2"/>
      <c r="C5" s="304" t="s">
        <v>261</v>
      </c>
      <c r="D5" s="304"/>
      <c r="E5" s="304"/>
      <c r="F5" s="304"/>
      <c r="G5" s="304"/>
      <c r="H5" s="3"/>
      <c r="I5" s="40"/>
      <c r="J5" s="41"/>
      <c r="K5" s="41"/>
      <c r="L5" s="41"/>
      <c r="M5" s="41"/>
      <c r="N5" s="41"/>
      <c r="O5" s="41"/>
      <c r="P5" s="41"/>
      <c r="Q5" s="41"/>
      <c r="R5" s="1"/>
      <c r="S5" s="1"/>
      <c r="T5" s="1"/>
      <c r="U5" s="1"/>
      <c r="V5" s="1"/>
      <c r="W5" s="1"/>
    </row>
    <row r="6" spans="1:23" ht="16" thickBot="1" x14ac:dyDescent="0.4">
      <c r="A6" s="41"/>
      <c r="B6" s="2"/>
      <c r="C6" s="46"/>
      <c r="D6" s="304"/>
      <c r="E6" s="304"/>
      <c r="F6" s="265"/>
      <c r="G6" s="265"/>
      <c r="H6" s="8"/>
      <c r="I6" s="40"/>
      <c r="J6" s="41"/>
      <c r="K6" s="41"/>
      <c r="L6" s="41"/>
      <c r="M6" s="41"/>
      <c r="N6" s="41"/>
      <c r="O6" s="41"/>
      <c r="P6" s="41"/>
      <c r="Q6" s="41"/>
      <c r="R6" s="1"/>
      <c r="S6" s="1"/>
      <c r="T6" s="1"/>
      <c r="U6" s="1"/>
      <c r="V6" s="1"/>
      <c r="W6" s="1"/>
    </row>
    <row r="7" spans="1:23" x14ac:dyDescent="0.35">
      <c r="A7" s="41"/>
      <c r="B7" s="259"/>
      <c r="C7" s="324" t="s">
        <v>262</v>
      </c>
      <c r="D7" s="325"/>
      <c r="E7" s="325"/>
      <c r="F7" s="325"/>
      <c r="G7" s="326"/>
      <c r="H7" s="140"/>
      <c r="I7" s="40"/>
      <c r="J7" s="41"/>
      <c r="K7" s="41"/>
      <c r="L7" s="41"/>
      <c r="M7" s="41"/>
      <c r="N7" s="41"/>
      <c r="O7" s="41"/>
      <c r="P7" s="41"/>
      <c r="Q7" s="41"/>
    </row>
    <row r="8" spans="1:23" ht="43.5" x14ac:dyDescent="0.35">
      <c r="A8" s="41"/>
      <c r="B8" s="259"/>
      <c r="C8" s="141"/>
      <c r="D8" s="272" t="s">
        <v>17</v>
      </c>
      <c r="E8" s="42" t="s">
        <v>263</v>
      </c>
      <c r="F8" s="42" t="s">
        <v>264</v>
      </c>
      <c r="G8" s="179" t="s">
        <v>265</v>
      </c>
      <c r="H8" s="140"/>
      <c r="I8" s="40"/>
      <c r="J8" s="41"/>
      <c r="K8" s="41"/>
      <c r="L8" s="41"/>
      <c r="M8" s="41"/>
      <c r="N8" s="41"/>
      <c r="O8" s="41"/>
      <c r="P8" s="41"/>
      <c r="Q8" s="41"/>
    </row>
    <row r="9" spans="1:23" x14ac:dyDescent="0.35">
      <c r="A9" s="41"/>
      <c r="B9" s="259"/>
      <c r="C9" s="142" t="s">
        <v>266</v>
      </c>
      <c r="D9" s="190">
        <f>D18+D25</f>
        <v>0</v>
      </c>
      <c r="E9" s="138" t="str">
        <f>IF('Part IV-1'!H14&lt;&gt;"Yes","N/A",E18+E25)</f>
        <v>N/A</v>
      </c>
      <c r="F9" s="138" t="str">
        <f>IF('Part IV-1'!H16&lt;&gt;"Yes","N/A",F18+F25)</f>
        <v>N/A</v>
      </c>
      <c r="G9" s="139" t="str">
        <f>IF('Part IV-1'!H17&lt;&gt;"Yes","N/A",G18+G25)</f>
        <v>N/A</v>
      </c>
      <c r="H9" s="140"/>
      <c r="I9" s="40"/>
      <c r="J9" s="41"/>
      <c r="K9" s="41"/>
      <c r="L9" s="41"/>
      <c r="M9" s="41"/>
      <c r="N9" s="41"/>
      <c r="O9" s="41"/>
      <c r="P9" s="41"/>
      <c r="Q9" s="41"/>
    </row>
    <row r="10" spans="1:23" x14ac:dyDescent="0.35">
      <c r="A10" s="41"/>
      <c r="B10" s="259"/>
      <c r="C10" s="142" t="s">
        <v>267</v>
      </c>
      <c r="D10" s="190" t="e">
        <f>D9/'Part IV-1'!H13</f>
        <v>#DIV/0!</v>
      </c>
      <c r="E10" s="138" t="str">
        <f>IF('Part IV-1'!H14&lt;&gt;"Yes","N/A",E9/'Part IV-1'!H15)</f>
        <v>N/A</v>
      </c>
      <c r="F10" s="138" t="str">
        <f>IF('Part IV-1'!H16&lt;&gt;"Yes","N/A",F9/'Part IV-1'!H13)</f>
        <v>N/A</v>
      </c>
      <c r="G10" s="139" t="str">
        <f>IF('Part IV-1'!H17&lt;&gt;"Yes","N/A",G9/'Part IV-1'!H15)</f>
        <v>N/A</v>
      </c>
      <c r="H10" s="140"/>
      <c r="I10" s="40"/>
      <c r="J10" s="41"/>
      <c r="K10" s="41"/>
      <c r="L10" s="41"/>
      <c r="M10" s="41"/>
      <c r="N10" s="41"/>
      <c r="O10" s="41"/>
      <c r="P10" s="41"/>
      <c r="Q10" s="41"/>
    </row>
    <row r="11" spans="1:23" ht="15" thickBot="1" x14ac:dyDescent="0.4">
      <c r="A11" s="41"/>
      <c r="B11" s="259"/>
      <c r="C11" s="161" t="s">
        <v>268</v>
      </c>
      <c r="D11" s="191">
        <f>D16+D23</f>
        <v>0</v>
      </c>
      <c r="E11" s="192" t="str">
        <f>IF('Part IV-1'!H14&lt;&gt;"Yes","N/A",E16+E23)</f>
        <v>N/A</v>
      </c>
      <c r="F11" s="192" t="str">
        <f>IF('Part IV-1'!H16&lt;&gt;"Yes","N/A",F16+F23)</f>
        <v>N/A</v>
      </c>
      <c r="G11" s="162" t="str">
        <f>IF('Part IV-1'!H17&lt;&gt;"Yes","N/A",G16+G23)</f>
        <v>N/A</v>
      </c>
      <c r="H11" s="140"/>
      <c r="I11" s="40"/>
      <c r="J11" s="41"/>
      <c r="K11" s="41"/>
      <c r="L11" s="41"/>
      <c r="M11" s="41"/>
      <c r="N11" s="41"/>
      <c r="O11" s="41"/>
      <c r="P11" s="41"/>
      <c r="Q11" s="41"/>
    </row>
    <row r="12" spans="1:23" ht="15" thickBot="1" x14ac:dyDescent="0.4">
      <c r="A12" s="41"/>
      <c r="B12" s="259"/>
      <c r="C12" s="260"/>
      <c r="D12" s="260"/>
      <c r="E12" s="260"/>
      <c r="F12" s="260"/>
      <c r="G12" s="260"/>
      <c r="H12" s="140"/>
      <c r="I12" s="40"/>
      <c r="J12" s="41"/>
      <c r="K12" s="41"/>
      <c r="L12" s="41"/>
      <c r="M12" s="41"/>
      <c r="N12" s="41"/>
      <c r="O12" s="41"/>
      <c r="P12" s="41"/>
      <c r="Q12" s="41"/>
    </row>
    <row r="13" spans="1:23" ht="43.5" x14ac:dyDescent="0.35">
      <c r="A13" s="41"/>
      <c r="B13" s="259"/>
      <c r="C13" s="164" t="s">
        <v>269</v>
      </c>
      <c r="D13" s="193" t="s">
        <v>17</v>
      </c>
      <c r="E13" s="194" t="s">
        <v>263</v>
      </c>
      <c r="F13" s="194" t="s">
        <v>264</v>
      </c>
      <c r="G13" s="195" t="s">
        <v>265</v>
      </c>
      <c r="H13" s="140"/>
      <c r="I13" s="40"/>
      <c r="J13" s="41"/>
      <c r="K13" s="41"/>
      <c r="L13" s="41"/>
      <c r="M13" s="41"/>
      <c r="N13" s="41"/>
      <c r="O13" s="41"/>
      <c r="P13" s="41"/>
      <c r="Q13" s="41"/>
    </row>
    <row r="14" spans="1:23" x14ac:dyDescent="0.35">
      <c r="A14" s="41"/>
      <c r="B14" s="259"/>
      <c r="C14" s="165" t="s">
        <v>270</v>
      </c>
      <c r="D14" s="138"/>
      <c r="E14" s="138"/>
      <c r="F14" s="138"/>
      <c r="G14" s="139"/>
      <c r="H14" s="140"/>
      <c r="I14" s="40"/>
      <c r="J14" s="41"/>
      <c r="K14" s="41"/>
      <c r="L14" s="41"/>
      <c r="M14" s="41"/>
      <c r="N14" s="41"/>
      <c r="O14" s="41"/>
      <c r="P14" s="41"/>
      <c r="Q14" s="41"/>
    </row>
    <row r="15" spans="1:23" x14ac:dyDescent="0.35">
      <c r="A15" s="41"/>
      <c r="B15" s="259"/>
      <c r="C15" s="166" t="s">
        <v>271</v>
      </c>
      <c r="D15" s="138">
        <f>'Part IV-1'!$L$20+'Part IV-1'!$X$20</f>
        <v>0</v>
      </c>
      <c r="E15" s="138" t="str">
        <f>IF('Part IV-1'!H14&lt;&gt;"Yes","N/A",'Part IV-1'!$L$21+'Part IV-1'!$X$21)</f>
        <v>N/A</v>
      </c>
      <c r="F15" s="138" t="str">
        <f>IF('Part IV-1'!H16&lt;&gt;"Yes","N/A",'Part IV-1'!$L$22+'Part IV-1'!$X$22)</f>
        <v>N/A</v>
      </c>
      <c r="G15" s="139" t="str">
        <f>IF('Part IV-1'!H17&lt;&gt;"Yes","N/A",'Part IV-1'!$L$23+'Part IV-1'!$X$23)</f>
        <v>N/A</v>
      </c>
      <c r="H15" s="140"/>
      <c r="I15" s="40"/>
      <c r="J15" s="41"/>
      <c r="K15" s="41"/>
      <c r="L15" s="41"/>
      <c r="M15" s="41"/>
      <c r="N15" s="41"/>
      <c r="O15" s="41"/>
      <c r="P15" s="41"/>
      <c r="Q15" s="41"/>
    </row>
    <row r="16" spans="1:23" x14ac:dyDescent="0.35">
      <c r="A16" s="41"/>
      <c r="B16" s="259"/>
      <c r="C16" s="166" t="s">
        <v>272</v>
      </c>
      <c r="D16" s="198" cm="1">
        <f t="array" ref="D16">_xlfn.IFS('Part IV-1'!H16="No",SUMPRODUCT('Part IV-1'!$L$29:$L$64,'Part IV-1'!$E$29:$E$64)+SUMPRODUCT('Part IV-1'!$X$30:$X$64,'Part IV-1'!$R$30:$R$64),'Part IV-1'!H16="Yes",SUMPRODUCT('Part IV-1'!$L$29:$L$64,'Part IV-1'!$E$29:$E$64,--('Part IV-1'!N29:N64="No"))+SUMPRODUCT('Part IV-1'!$X$30:$X$64,'Part IV-1'!$R$30:$R$64,--('Part IV-1'!Z30:Z64="No")),TRUE,"")</f>
        <v>0</v>
      </c>
      <c r="E16" s="199" t="str" cm="1">
        <f t="array" ref="E16">_xlfn.IFS('Part IV-1'!H14&lt;&gt;"Yes","N/A",AND('Part IV-1'!H14="Yes",'Part IV-1'!H16="No"),SUMPRODUCT('Part IV-1'!$L$29:$L$64,'Part IV-1'!$E$29:$E$64,'Part IV-1'!$M$29:$M$64)+SUMPRODUCT('Part IV-1'!$X$30:$X$64,'Part IV-1'!$R$30:$R$64,'Part IV-1'!$Y$30:$Y$64),AND('Part IV-1'!H14="Yes",'Part IV-1'!H16="Yes"),SUMPRODUCT('Part IV-1'!$L$29:$L$64,'Part IV-1'!$E$29:$E$64,'Part IV-1'!$M$29:$M$64,--('Part IV-1'!N29:N64="No"))+SUMPRODUCT('Part IV-1'!$X$30:$X$64,'Part IV-1'!$R$30:$R$64,'Part IV-1'!$Y$30:$Y$64,--('Part IV-1'!Z30:Z64="No")),TRUE,"")</f>
        <v>N/A</v>
      </c>
      <c r="F16" s="199" t="str" cm="1">
        <f t="array" ref="F16">_xlfn.IFS('Part IV-1'!H16&lt;&gt;"Yes","N/A",'Part IV-1'!H16="Yes",SUMPRODUCT('Part IV-1'!$L$29:$L$64,'Part IV-1'!$E$29:$E$64)+SUMPRODUCT('Part IV-1'!$X$30:$X$64,'Part IV-1'!$R$30:$R$64),TRUE,"")</f>
        <v>N/A</v>
      </c>
      <c r="G16" s="200" t="str" cm="1">
        <f t="array" ref="G16">_xlfn.IFS('Part IV-1'!H17&lt;&gt;"Yes","N/A",AND('Part IV-1'!H14="Yes",'Part IV-1'!H16="Yes",'Part IV-1'!H17="Yes"),SUMPRODUCT('Part IV-1'!$L$29:$L$64,'Part IV-1'!$E$29:$E$64,'Part IV-1'!$M$29:$M$64)+SUMPRODUCT('Part IV-1'!$X$30:$X$64,'Part IV-1'!$R$30:$R$64,'Part IV-1'!$Y$30:$Y$64),TRUE,"")</f>
        <v>N/A</v>
      </c>
      <c r="H16" s="140"/>
      <c r="I16" s="40"/>
      <c r="J16" s="41"/>
      <c r="K16" s="41"/>
      <c r="L16" s="41"/>
      <c r="M16" s="41"/>
      <c r="N16" s="41"/>
      <c r="O16" s="41"/>
      <c r="P16" s="41"/>
      <c r="Q16" s="41"/>
    </row>
    <row r="17" spans="1:17" x14ac:dyDescent="0.35">
      <c r="A17" s="41"/>
      <c r="B17" s="259"/>
      <c r="C17" s="165" t="s">
        <v>273</v>
      </c>
      <c r="D17" s="138"/>
      <c r="E17" s="138"/>
      <c r="F17" s="138"/>
      <c r="G17" s="139"/>
      <c r="H17" s="140"/>
      <c r="I17" s="40"/>
      <c r="J17" s="41"/>
      <c r="K17" s="41"/>
      <c r="L17" s="41"/>
      <c r="M17" s="41"/>
      <c r="N17" s="41"/>
      <c r="O17" s="41"/>
      <c r="P17" s="41"/>
      <c r="Q17" s="41"/>
    </row>
    <row r="18" spans="1:17" x14ac:dyDescent="0.35">
      <c r="A18" s="41"/>
      <c r="B18" s="259"/>
      <c r="C18" s="166" t="s">
        <v>271</v>
      </c>
      <c r="D18" s="138">
        <f>'Part IV-1'!$K$20+'Part IV-1'!$W$20</f>
        <v>0</v>
      </c>
      <c r="E18" s="138" t="str">
        <f>IF('Part IV-1'!H14&lt;&gt;"Yes","N/A",'Part IV-1'!$K$21+'Part IV-1'!$W$21)</f>
        <v>N/A</v>
      </c>
      <c r="F18" s="138" t="str">
        <f>IF('Part IV-1'!H16&lt;&gt;"Yes","N/A",'Part IV-1'!$K$22+'Part IV-1'!$W$22)</f>
        <v>N/A</v>
      </c>
      <c r="G18" s="139" t="str">
        <f>IF('Part IV-1'!H17&lt;&gt;"Yes","N/A",'Part IV-1'!$K$23+'Part IV-1'!$W$23)</f>
        <v>N/A</v>
      </c>
      <c r="H18" s="140"/>
      <c r="I18" s="40"/>
      <c r="J18" s="41"/>
      <c r="K18" s="41"/>
      <c r="L18" s="41"/>
      <c r="M18" s="41"/>
      <c r="N18" s="41"/>
      <c r="O18" s="41"/>
      <c r="P18" s="41"/>
      <c r="Q18" s="41"/>
    </row>
    <row r="19" spans="1:17" x14ac:dyDescent="0.35">
      <c r="A19" s="41"/>
      <c r="B19" s="259"/>
      <c r="C19" s="166" t="s">
        <v>272</v>
      </c>
      <c r="D19" s="199" cm="1">
        <f t="array" ref="D19">_xlfn.IFS('Part IV-1'!H16="No",SUMPRODUCT('Part IV-1'!$K$29:$K$64,'Part IV-1'!$E$29:$E$64)+SUMPRODUCT('Part IV-1'!$W$30:$W$64,'Part IV-1'!$R$30:$R$64),'Part IV-1'!H16="Yes",SUMPRODUCT('Part IV-1'!$K$29:$K$64,'Part IV-1'!$E$29:$E$64,--('Part IV-1'!N29:N64="No"))+SUMPRODUCT('Part IV-1'!$W$30:$W$64,'Part IV-1'!$R$30:$R$64,--('Part IV-1'!Z30:Z64="No")),TRUE,"")</f>
        <v>0</v>
      </c>
      <c r="E19" s="199" t="str" cm="1">
        <f t="array" ref="E19">_xlfn.IFS('Part IV-1'!H14&lt;&gt;"Yes","N/A",AND('Part IV-1'!H14="Yes",'Part IV-1'!H16="No"),SUMPRODUCT('Part IV-1'!$K$29:$K$64,'Part IV-1'!$E$29:$E$64,'Part IV-1'!$M$29:$M$64)+SUMPRODUCT('Part IV-1'!$W$30:$W$64,'Part IV-1'!$R$30:$R$64,'Part IV-1'!$Y$30:$Y$64),AND('Part IV-1'!H14="Yes",'Part IV-1'!H16="Yes"),SUMPRODUCT('Part IV-1'!$K$29:$K$64,'Part IV-1'!$E$29:$E$64,'Part IV-1'!$M$29:$M$64,--('Part IV-1'!N29:N64="No"))+SUMPRODUCT('Part IV-1'!$W$30:$W$64,'Part IV-1'!$R$30:$R$64,'Part IV-1'!$Y$30:$Y$64,--('Part IV-1'!Z30:Z64="No")),TRUE,"")</f>
        <v>N/A</v>
      </c>
      <c r="F19" s="199" t="str" cm="1">
        <f t="array" ref="F19">_xlfn.IFS('Part IV-1'!H16&lt;&gt;"Yes","N/A",'Part IV-1'!H16="Yes",SUMPRODUCT('Part IV-1'!$K$29:$K$64,'Part IV-1'!$E$29:$E$64)+SUMPRODUCT('Part IV-1'!$W$30:$W$64,'Part IV-1'!$R$30:$R$64),TRUE,"")</f>
        <v>N/A</v>
      </c>
      <c r="G19" s="200" t="str" cm="1">
        <f t="array" ref="G19">_xlfn.IFS('Part IV-1'!H17&lt;&gt;"Yes","N/A",AND('Part IV-1'!H14="Yes",'Part IV-1'!H16="Yes",'Part IV-1'!H17="Yes"),SUMPRODUCT('Part IV-1'!$K$29:$K$64,'Part IV-1'!$E$29:$E$64,'Part IV-1'!$M$29:$M$64)+SUMPRODUCT('Part IV-1'!$W$30:$W$64,'Part IV-1'!$R$30:$R$64,'Part IV-1'!$Y$30:$Y$64),TRUE,"")</f>
        <v>N/A</v>
      </c>
      <c r="H19" s="140"/>
      <c r="I19" s="40"/>
      <c r="J19" s="41"/>
      <c r="K19" s="41"/>
      <c r="L19" s="41"/>
      <c r="M19" s="41"/>
      <c r="N19" s="41"/>
      <c r="O19" s="41"/>
      <c r="P19" s="41"/>
      <c r="Q19" s="41"/>
    </row>
    <row r="20" spans="1:17" x14ac:dyDescent="0.35">
      <c r="A20" s="41"/>
      <c r="B20" s="259"/>
      <c r="C20" s="167" t="s">
        <v>274</v>
      </c>
      <c r="D20" s="138"/>
      <c r="E20" s="138"/>
      <c r="F20" s="138"/>
      <c r="G20" s="139"/>
      <c r="H20" s="140"/>
      <c r="I20" s="40"/>
      <c r="J20" s="41"/>
      <c r="K20" s="41"/>
      <c r="L20" s="41"/>
      <c r="M20" s="41"/>
      <c r="N20" s="41"/>
      <c r="O20" s="41"/>
      <c r="P20" s="41"/>
      <c r="Q20" s="41"/>
    </row>
    <row r="21" spans="1:17" x14ac:dyDescent="0.35">
      <c r="A21" s="41"/>
      <c r="B21" s="259"/>
      <c r="C21" s="165" t="s">
        <v>270</v>
      </c>
      <c r="D21" s="145"/>
      <c r="E21" s="145"/>
      <c r="F21" s="145"/>
      <c r="G21" s="144"/>
      <c r="H21" s="140"/>
      <c r="I21" s="40"/>
      <c r="J21" s="41"/>
      <c r="K21" s="41"/>
      <c r="L21" s="41"/>
      <c r="M21" s="41"/>
      <c r="N21" s="41"/>
      <c r="O21" s="41"/>
      <c r="P21" s="41"/>
      <c r="Q21" s="41"/>
    </row>
    <row r="22" spans="1:17" x14ac:dyDescent="0.35">
      <c r="A22" s="41"/>
      <c r="B22" s="259"/>
      <c r="C22" s="166" t="s">
        <v>271</v>
      </c>
      <c r="D22" s="138">
        <f>'Part IV-2'!$U$14+'Part IV-2'!$AG$14</f>
        <v>0</v>
      </c>
      <c r="E22" s="138" t="str">
        <f>IF('Part IV-1'!H14&lt;&gt;"Yes","N/A",'Part IV-2'!$U$15+'Part IV-2'!$AG$15)</f>
        <v>N/A</v>
      </c>
      <c r="F22" s="138" t="str">
        <f>IF('Part IV-1'!H16&lt;&gt;"Yes","N/A",'Part IV-2'!$U$16+'Part IV-2'!$AG$16)</f>
        <v>N/A</v>
      </c>
      <c r="G22" s="139" t="str">
        <f>IF('Part IV-1'!H17&lt;&gt;"Yes","N/A",'Part IV-2'!$U$17+'Part IV-2'!$AG$17)</f>
        <v>N/A</v>
      </c>
      <c r="H22" s="140"/>
      <c r="I22" s="40"/>
      <c r="J22" s="41"/>
      <c r="K22" s="41"/>
      <c r="L22" s="41"/>
      <c r="M22" s="41"/>
      <c r="N22" s="41"/>
      <c r="O22" s="41"/>
      <c r="P22" s="41"/>
      <c r="Q22" s="41"/>
    </row>
    <row r="23" spans="1:17" x14ac:dyDescent="0.35">
      <c r="A23" s="41"/>
      <c r="B23" s="259"/>
      <c r="C23" s="166" t="s">
        <v>272</v>
      </c>
      <c r="D23" s="199" cm="1">
        <f t="array" ref="D23">_xlfn.IFS('Part IV-1'!H16="No",SUMPRODUCT('Part IV-2'!$U$24:$U$88,'Part IV-2'!$E$24:$E$88)+SUMPRODUCT('Part IV-2'!$AG$24:$AG$44,'Part IV-2'!$AA$24:$AA$44)+SUMPRODUCT('Part IV-2'!$AG$46:$AG$88,'Part IV-2'!$AA$46:$AA$88),'Part IV-1'!H16="Yes",SUMPRODUCT('Part IV-2'!$U$24:$U$88,'Part IV-2'!$E$24:$E$88,--('Part IV-2'!W24:W88="No"))+SUMPRODUCT('Part IV-2'!$AG$24:$AG$44,'Part IV-2'!$AA$24:$AA$44,--('Part IV-2'!AH24:AH44="No"))+SUMPRODUCT('Part IV-2'!$AG$46:$AG$88,'Part IV-2'!$AA$46:$AA$88,--('Part IV-2'!AI46:AI88="No")),TRUE,"")</f>
        <v>0</v>
      </c>
      <c r="E23" s="198" t="str" cm="1">
        <f t="array" ref="E23">_xlfn.IFS('Part IV-1'!H14&lt;&gt;"Yes","N/A",AND('Part IV-1'!H14="Yes",'Part IV-1'!H16="No"),SUMPRODUCT('Part IV-2'!$U$24:$U$88,'Part IV-2'!$E$24:$E$88,'Part IV-2'!$V$24:$V$88)+SUMPRODUCT('Part IV-2'!$AG$24:$AG$44,'Part IV-2'!$AA$24:$AA$44,'Part IV-2'!$AH$24:$AH$44)+SUMPRODUCT('Part IV-2'!$AG$46:$AG$88,'Part IV-2'!$AA$46:$AA$88,'Part IV-2'!$AH$46:$AH$88),AND('Part IV-1'!H14="Yes",'Part IV-1'!H16="Yes"),SUMPRODUCT('Part IV-2'!$U$24:$U$88,'Part IV-2'!$E$24:$E$88,'Part IV-2'!$V$24:$V$88,--('Part IV-2'!W24:W88="No"))+SUMPRODUCT('Part IV-2'!$AG$24:$AG$44,'Part IV-2'!$AA$24:$AA$44,'Part IV-2'!$AH$24:$AH$44,--('Part IV-2'!AI24:AI44="No"))+SUMPRODUCT('Part IV-2'!$AG$46:$AG$88,'Part IV-2'!$AA$46:$AA$88,'Part IV-2'!$AH$46:$AH$88,--('Part IV-2'!AI46:AI88="No")),TRUE,"")</f>
        <v>N/A</v>
      </c>
      <c r="F23" s="198" t="str" cm="1">
        <f t="array" ref="F23">_xlfn.IFS('Part IV-1'!H16&lt;&gt;"Yes","N/A",'Part IV-1'!H16="Yes",SUMPRODUCT('Part IV-2'!$U$24:$U$88,'Part IV-2'!$E$24:$E$88,'Part IV-2'!$V$24:$V$88)+SUMPRODUCT('Part IV-2'!$AG$24:$AG$44,'Part IV-2'!$AA$24:$AA$44,'Part IV-2'!$AH$24:$AH$44)+SUMPRODUCT('Part IV-2'!$AG$46:$AG$88,'Part IV-2'!$AA$46:$AA$88,'Part IV-2'!$AH$46:$AH$88),TRUE,"")</f>
        <v>N/A</v>
      </c>
      <c r="G23" s="200" t="str" cm="1">
        <f t="array" ref="G23">_xlfn.IFS('Part IV-1'!H17&lt;&gt;"Yes","N/A",AND('Part IV-1'!H14="Yes",'Part IV-1'!H16="Yes",'Part IV-1'!H17="Yes"),SUMPRODUCT('Part IV-2'!$U$24:$U$88,'Part IV-2'!$E$24:$E$88,'Part IV-2'!$V$24:$V$88)+SUMPRODUCT('Part IV-2'!$AG$24:$AG$44,'Part IV-2'!$AA$24:$AA$44,'Part IV-2'!$AH$24:$AH$44)+SUMPRODUCT('Part IV-2'!$AG$46:$AG$88,'Part IV-2'!$AA$46:$AA$88,'Part IV-2'!$AH$46:$AH$88),TRUE,"")</f>
        <v>N/A</v>
      </c>
      <c r="H23" s="140"/>
      <c r="I23" s="40"/>
      <c r="J23" s="41"/>
      <c r="K23" s="41"/>
      <c r="L23" s="41"/>
      <c r="M23" s="41"/>
      <c r="N23" s="41"/>
      <c r="O23" s="41"/>
      <c r="P23" s="41"/>
      <c r="Q23" s="41"/>
    </row>
    <row r="24" spans="1:17" x14ac:dyDescent="0.35">
      <c r="A24" s="41"/>
      <c r="B24" s="259"/>
      <c r="C24" s="165" t="s">
        <v>273</v>
      </c>
      <c r="D24" s="138"/>
      <c r="E24" s="138"/>
      <c r="F24" s="138"/>
      <c r="G24" s="139"/>
      <c r="H24" s="140"/>
      <c r="I24" s="40"/>
      <c r="J24" s="41"/>
      <c r="K24" s="41"/>
      <c r="L24" s="41"/>
      <c r="M24" s="41"/>
      <c r="N24" s="41"/>
      <c r="O24" s="41"/>
      <c r="P24" s="41"/>
      <c r="Q24" s="41"/>
    </row>
    <row r="25" spans="1:17" x14ac:dyDescent="0.35">
      <c r="A25" s="41"/>
      <c r="B25" s="259"/>
      <c r="C25" s="166" t="s">
        <v>271</v>
      </c>
      <c r="D25" s="138">
        <f>'Part IV-2'!$T$14+'Part IV-2'!$AF$14</f>
        <v>0</v>
      </c>
      <c r="E25" s="138" t="str">
        <f>IF('Part IV-1'!H14&lt;&gt;"Yes","N/A",'Part IV-2'!$T$15+'Part IV-2'!$AF$15)</f>
        <v>N/A</v>
      </c>
      <c r="F25" s="138" t="str">
        <f>IF('Part IV-1'!H16&lt;&gt;"Yes","N/A",'Part IV-2'!$T$16+'Part IV-2'!$AF$16)</f>
        <v>N/A</v>
      </c>
      <c r="G25" s="139" t="str">
        <f>IF('Part IV-1'!H17&lt;&gt;"Yes","N/A",'Part IV-2'!$T$17+'Part IV-2'!$AF$17)</f>
        <v>N/A</v>
      </c>
      <c r="H25" s="140"/>
      <c r="I25" s="40"/>
      <c r="J25" s="41"/>
      <c r="K25" s="41"/>
      <c r="L25" s="41"/>
      <c r="M25" s="41"/>
      <c r="N25" s="41"/>
      <c r="O25" s="41"/>
      <c r="P25" s="41"/>
      <c r="Q25" s="41"/>
    </row>
    <row r="26" spans="1:17" ht="15" thickBot="1" x14ac:dyDescent="0.4">
      <c r="A26" s="41"/>
      <c r="B26" s="259"/>
      <c r="C26" s="168" t="s">
        <v>272</v>
      </c>
      <c r="D26" s="201" cm="1">
        <f t="array" ref="D26">_xlfn.IFS('Part IV-1'!H16="No",SUMPRODUCT('Part IV-2'!$T$24:$T$88,'Part IV-2'!$E$24:$E$88)+SUMPRODUCT('Part IV-2'!$AF$24:$AF$44,'Part IV-2'!$AA$24:$AA$44)+SUMPRODUCT('Part IV-2'!$AF$46:$AF$88,'Part IV-2'!$AA$46:$AA$88),'Part IV-1'!H16="Yes",SUMPRODUCT('Part IV-2'!$T$24:$T$88,'Part IV-2'!$E$24:$E$88,--('Part IV-2'!W24:W88="No"))+SUMPRODUCT('Part IV-2'!$AF$24:$AF$44,'Part IV-2'!$AA$24:$AA$44,--('Part IV-2'!AH24:AH44="No"))+SUMPRODUCT('Part IV-2'!$AF$46:$AF$88,'Part IV-2'!$AA$46:$AA$88,--('Part IV-2'!AH46:AH88="No")),TRUE,"")</f>
        <v>0</v>
      </c>
      <c r="E26" s="201" t="str" cm="1">
        <f t="array" ref="E26">_xlfn.IFS('Part IV-1'!H14&lt;&gt;"Yes","N/A",AND('Part IV-1'!H14="Yes",'Part IV-1'!H16="No"),SUMPRODUCT('Part IV-2'!$T$24:$T$88,'Part IV-2'!$E$24:$E$88,'Part IV-2'!$V$24:$V$88)+SUMPRODUCT('Part IV-2'!$AF$24:$AF$44,'Part IV-2'!$AA$24:$AA$44,'Part IV-2'!$AH$24:$AH$44)+SUMPRODUCT('Part IV-2'!$AF$46:$AF$88,'Part IV-2'!$AA$46:$AA$88,'Part IV-2'!$AH$46:$AH$88),AND('Part IV-1'!H14="Yes",'Part IV-1'!H16="Yes"),SUMPRODUCT('Part IV-2'!$T$24:$T$88,'Part IV-2'!$E$24:$E$88,'Part IV-2'!$V$24:$V$88,--('Part IV-2'!W24:W88="No"))+SUMPRODUCT('Part IV-2'!$AF$24:$AF$44,'Part IV-2'!$AA$24:$AA$44,'Part IV-2'!$AH$24:$AH$44,--('Part IV-2'!AI24:AI44="No"))+SUMPRODUCT('Part IV-2'!$AF$46:$AF$88,'Part IV-2'!$AA$46:$AA$88,'Part IV-2'!$AH$46:$AH$88,--('Part IV-2'!AI46:AI88="No")),TRUE,"")</f>
        <v>N/A</v>
      </c>
      <c r="F26" s="201" t="str" cm="1">
        <f t="array" ref="F26">_xlfn.IFS('Part IV-1'!H16&lt;&gt;"Yes","N/A",'Part IV-1'!H16="Yes",SUMPRODUCT('Part IV-2'!$T$24:$T$88,'Part IV-2'!$E$24:$E$88,'Part IV-2'!$V$24:$V$88)+SUMPRODUCT('Part IV-2'!$AF$24:$AF$44,'Part IV-2'!$AA$24:$AA$44,'Part IV-2'!$AH$24:$AH$44)+SUMPRODUCT('Part IV-2'!$AF$46:$AF$88,'Part IV-2'!$AA$46:$AA$88,'Part IV-2'!$AH$46:$AH$88),TRUE,"")</f>
        <v>N/A</v>
      </c>
      <c r="G26" s="202" t="str" cm="1">
        <f t="array" ref="G26">_xlfn.IFS('Part IV-1'!H17&lt;&gt;"Yes","N/A",AND('Part IV-1'!H14="Yes",'Part IV-1'!H16="Yes",'Part IV-1'!H17="Yes"),SUMPRODUCT('Part IV-2'!$T$24:$T$88,'Part IV-2'!$E$24:$E$88,'Part IV-2'!$V$24:$V$88)+SUMPRODUCT('Part IV-2'!$AF$24:$AF$44,'Part IV-2'!$AA$24:$AA$44,'Part IV-2'!$AH$24:$AH$44)+SUMPRODUCT('Part IV-2'!$AF$46:$AF$88,'Part IV-2'!$AA$46:$AA$88,'Part IV-2'!$AH$46:$AH$88),TRUE,"")</f>
        <v>N/A</v>
      </c>
      <c r="H26" s="140"/>
      <c r="I26" s="40"/>
      <c r="J26" s="41"/>
      <c r="K26" s="41"/>
      <c r="L26" s="41"/>
      <c r="M26" s="41"/>
      <c r="N26" s="41"/>
      <c r="O26" s="41"/>
      <c r="P26" s="41"/>
      <c r="Q26" s="41"/>
    </row>
    <row r="27" spans="1:17" x14ac:dyDescent="0.35">
      <c r="A27" s="41"/>
      <c r="B27" s="261"/>
      <c r="C27" s="262"/>
      <c r="D27" s="262"/>
      <c r="E27" s="262"/>
      <c r="F27" s="262"/>
      <c r="G27" s="262"/>
      <c r="H27" s="20"/>
      <c r="I27" s="40"/>
      <c r="J27" s="41"/>
      <c r="K27" s="41"/>
      <c r="L27" s="41"/>
      <c r="M27" s="41"/>
      <c r="N27" s="41"/>
      <c r="O27" s="41"/>
      <c r="P27" s="41"/>
      <c r="Q27" s="41"/>
    </row>
    <row r="28" spans="1:17" x14ac:dyDescent="0.35">
      <c r="A28" s="41"/>
      <c r="B28" s="143"/>
      <c r="C28" s="143"/>
      <c r="D28" s="143"/>
      <c r="E28" s="143"/>
      <c r="F28" s="143"/>
      <c r="G28" s="143"/>
      <c r="H28" s="143"/>
      <c r="I28" s="41"/>
      <c r="J28" s="41"/>
      <c r="K28" s="41"/>
      <c r="L28" s="41"/>
      <c r="M28" s="41"/>
      <c r="N28" s="41"/>
      <c r="O28" s="41"/>
      <c r="P28" s="41"/>
      <c r="Q28" s="41"/>
    </row>
  </sheetData>
  <sheetProtection algorithmName="SHA-512" hashValue="vz9lrtH+jt+190s1J9FTGnaneOpfb0d0n3YS10Jgdu3iHBorD/EBgQe/yHcZSORIJFlDqkksN4wqM2LcruNwdg==" saltValue="uPjaL8+7o7pTkeKbQ3+xFA==" spinCount="100000" sheet="1" objects="1" scenarios="1"/>
  <mergeCells count="7">
    <mergeCell ref="C7:G7"/>
    <mergeCell ref="A1:B1"/>
    <mergeCell ref="D2:E2"/>
    <mergeCell ref="D6:E6"/>
    <mergeCell ref="C5:G5"/>
    <mergeCell ref="C3:G3"/>
    <mergeCell ref="C4:G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2CA9D-E13D-4B4E-B5CF-9E8E9731525C}">
  <sheetPr codeName="Sheet10"/>
  <dimension ref="A1:N188"/>
  <sheetViews>
    <sheetView workbookViewId="0">
      <pane ySplit="2" topLeftCell="A3" activePane="bottomLeft" state="frozen"/>
      <selection pane="bottomLeft" activeCell="F7" sqref="F7"/>
    </sheetView>
  </sheetViews>
  <sheetFormatPr defaultColWidth="9.1796875" defaultRowHeight="12" x14ac:dyDescent="0.3"/>
  <cols>
    <col min="1" max="1" width="7" style="147" bestFit="1" customWidth="1"/>
    <col min="2" max="2" width="26.7265625" style="147" bestFit="1" customWidth="1"/>
    <col min="3" max="3" width="13.1796875" style="147" bestFit="1" customWidth="1"/>
    <col min="4" max="4" width="9.26953125" style="147" customWidth="1"/>
    <col min="5" max="5" width="13.26953125" style="147" customWidth="1"/>
    <col min="6" max="6" width="11.54296875" style="147" customWidth="1"/>
    <col min="7" max="7" width="14" style="147" customWidth="1"/>
    <col min="8" max="8" width="8.7265625" style="147" customWidth="1"/>
    <col min="9" max="12" width="14" style="147" customWidth="1"/>
    <col min="13" max="13" width="19.54296875" style="147" customWidth="1"/>
    <col min="14" max="14" width="14" style="147" customWidth="1"/>
    <col min="15" max="16384" width="9.1796875" style="147"/>
  </cols>
  <sheetData>
    <row r="1" spans="1:14" ht="15" customHeight="1" x14ac:dyDescent="0.3">
      <c r="A1" s="340" t="s">
        <v>21</v>
      </c>
      <c r="B1" s="342" t="s">
        <v>275</v>
      </c>
      <c r="C1" s="344" t="s">
        <v>276</v>
      </c>
      <c r="D1" s="346" t="s">
        <v>277</v>
      </c>
      <c r="E1" s="342" t="s">
        <v>278</v>
      </c>
      <c r="F1" s="327" t="s">
        <v>279</v>
      </c>
      <c r="G1" s="328"/>
      <c r="H1" s="329"/>
      <c r="I1" s="327" t="s">
        <v>280</v>
      </c>
      <c r="J1" s="328"/>
      <c r="K1" s="328"/>
      <c r="L1" s="329"/>
      <c r="M1" s="203"/>
      <c r="N1" s="203"/>
    </row>
    <row r="2" spans="1:14" ht="36.5" thickBot="1" x14ac:dyDescent="0.35">
      <c r="A2" s="341"/>
      <c r="B2" s="343"/>
      <c r="C2" s="345"/>
      <c r="D2" s="347"/>
      <c r="E2" s="343"/>
      <c r="F2" s="69" t="s">
        <v>281</v>
      </c>
      <c r="G2" s="69" t="s">
        <v>282</v>
      </c>
      <c r="H2" s="69" t="s">
        <v>283</v>
      </c>
      <c r="I2" s="69" t="s">
        <v>284</v>
      </c>
      <c r="J2" s="69" t="s">
        <v>285</v>
      </c>
      <c r="K2" s="69" t="str">
        <f>"Years 4 through "&amp;ContractTenor&amp;" (Total)"</f>
        <v>Years 4 through  (Total)</v>
      </c>
      <c r="L2" s="207" t="s">
        <v>286</v>
      </c>
      <c r="M2" s="274" t="s">
        <v>26</v>
      </c>
      <c r="N2" s="274" t="s">
        <v>27</v>
      </c>
    </row>
    <row r="3" spans="1:14" x14ac:dyDescent="0.3">
      <c r="A3" s="148" t="s">
        <v>39</v>
      </c>
      <c r="B3" s="85">
        <f>IF(E3&gt;0,INDEX('Part IV-1'!$D$29:$D$64,MATCH($A3,'Part IV-1'!$C$29:$C$64,0)),"")</f>
        <v>0</v>
      </c>
      <c r="C3" s="86" t="s">
        <v>287</v>
      </c>
      <c r="D3" s="86" t="s">
        <v>288</v>
      </c>
      <c r="E3" s="87" t="str">
        <f>IF(INDEX('Part IV-1'!$E$29:$E$64,MATCH($A3,'Part IV-1'!$C$29:$C$64,0))&gt;0,INDEX('Part IV-1'!$E$29:$E$64,MATCH($A3,'Part IV-1'!$C$29:$C$64,0)),"")</f>
        <v/>
      </c>
      <c r="F3" s="85">
        <f>IF(E3&gt;0,INDEX('Part IV-1'!$F$29:$F$64,MATCH($A3,'Part IV-1'!$C$29:$C$64,0)),"")</f>
        <v>0</v>
      </c>
      <c r="G3" s="88" t="str">
        <f t="shared" ref="G3:G38" si="0">IFERROR(F3*E3,"")</f>
        <v/>
      </c>
      <c r="H3" s="89"/>
      <c r="I3" s="90">
        <f>IF(E3&gt;0,INDEX('Part IV-1'!$K$29:$K$64,MATCH($A3,'Part IV-1'!$C$29:$C$64,0)),"")</f>
        <v>0</v>
      </c>
      <c r="J3" s="90" t="str">
        <f t="shared" ref="J3:J34" si="1">IFERROR(I3*E3,"")</f>
        <v/>
      </c>
      <c r="K3" s="90">
        <f>IF(E3&gt;0,INDEX('Part IV-1'!$J$29:$J$64,MATCH($A3,'Part IV-1'!$C$29:$C$64,0)),"")</f>
        <v>0</v>
      </c>
      <c r="L3" s="90" t="str">
        <f t="shared" ref="L3:L34" si="2">IFERROR(K3*E3,"")</f>
        <v/>
      </c>
      <c r="M3" s="208">
        <f>IF(E3&gt;0,INDEX('Part IV-1'!$M$29:$M$64,MATCH($A3,'Part IV-1'!$C$29:$C$64,0)),"")</f>
        <v>0</v>
      </c>
      <c r="N3" s="210">
        <f>IF(E3&gt;0,INDEX('Part IV-1'!$N$29:$N$64,MATCH($A3,'Part IV-1'!$C$29:$C$64,0)),"")</f>
        <v>0</v>
      </c>
    </row>
    <row r="4" spans="1:14" x14ac:dyDescent="0.3">
      <c r="A4" s="149" t="s">
        <v>41</v>
      </c>
      <c r="B4" s="53">
        <f>IF(E4&gt;0,INDEX('Part IV-1'!$D$29:$D$64,MATCH($A4,'Part IV-1'!$C$29:$C$64,0)),"")</f>
        <v>0</v>
      </c>
      <c r="C4" s="54" t="s">
        <v>287</v>
      </c>
      <c r="D4" s="54" t="s">
        <v>288</v>
      </c>
      <c r="E4" s="70" t="str">
        <f>IF(INDEX('Part IV-1'!$E$29:$E$64,MATCH($A4,'Part IV-1'!$C$29:$C$64,0))&gt;0,INDEX('Part IV-1'!$E$29:$E$64,MATCH($A4,'Part IV-1'!$C$29:$C$64,0)),"")</f>
        <v/>
      </c>
      <c r="F4" s="53">
        <f>IF(E4&gt;0,INDEX('Part IV-1'!$F$29:$F$64,MATCH($A4,'Part IV-1'!$C$29:$C$64,0)),"")</f>
        <v>0</v>
      </c>
      <c r="G4" s="55" t="str">
        <f t="shared" si="0"/>
        <v/>
      </c>
      <c r="H4" s="56"/>
      <c r="I4" s="74">
        <f>IF(E4&gt;0,INDEX('Part IV-1'!$K$29:$K$64,MATCH($A4,'Part IV-1'!$C$29:$C$64,0)),"")</f>
        <v>0</v>
      </c>
      <c r="J4" s="74" t="str">
        <f t="shared" si="1"/>
        <v/>
      </c>
      <c r="K4" s="74">
        <f>IF(E4&gt;0,INDEX('Part IV-1'!$J$29:$J$64,MATCH($A4,'Part IV-1'!$C$29:$C$64,0)),"")</f>
        <v>0</v>
      </c>
      <c r="L4" s="74" t="str">
        <f t="shared" si="2"/>
        <v/>
      </c>
      <c r="M4" s="209">
        <f>IF(E4&gt;0,INDEX('Part IV-1'!$M$29:$M$64,MATCH($A4,'Part IV-1'!$C$29:$C$64,0)),"")</f>
        <v>0</v>
      </c>
      <c r="N4" s="210">
        <f>IF(E4&gt;0,INDEX('Part IV-1'!$N$29:$N$64,MATCH($A4,'Part IV-1'!$C$29:$C$64,0)),"")</f>
        <v>0</v>
      </c>
    </row>
    <row r="5" spans="1:14" x14ac:dyDescent="0.3">
      <c r="A5" s="149" t="s">
        <v>43</v>
      </c>
      <c r="B5" s="53">
        <f>IF(E5&gt;0,INDEX('Part IV-1'!$D$29:$D$64,MATCH($A5,'Part IV-1'!$C$29:$C$64,0)),"")</f>
        <v>0</v>
      </c>
      <c r="C5" s="54" t="s">
        <v>287</v>
      </c>
      <c r="D5" s="54" t="s">
        <v>288</v>
      </c>
      <c r="E5" s="70" t="str">
        <f>IF(INDEX('Part IV-1'!$E$29:$E$64,MATCH($A5,'Part IV-1'!$C$29:$C$64,0))&gt;0,INDEX('Part IV-1'!$E$29:$E$64,MATCH($A5,'Part IV-1'!$C$29:$C$64,0)),"")</f>
        <v/>
      </c>
      <c r="F5" s="53">
        <f>IF(E5&gt;0,INDEX('Part IV-1'!$F$29:$F$64,MATCH($A5,'Part IV-1'!$C$29:$C$64,0)),"")</f>
        <v>0</v>
      </c>
      <c r="G5" s="55" t="str">
        <f t="shared" si="0"/>
        <v/>
      </c>
      <c r="H5" s="56"/>
      <c r="I5" s="74">
        <f>IF(E5&gt;0,INDEX('Part IV-1'!$K$29:$K$64,MATCH($A5,'Part IV-1'!$C$29:$C$64,0)),"")</f>
        <v>0</v>
      </c>
      <c r="J5" s="74" t="str">
        <f t="shared" si="1"/>
        <v/>
      </c>
      <c r="K5" s="74">
        <f>IF(E5&gt;0,INDEX('Part IV-1'!$J$29:$J$64,MATCH($A5,'Part IV-1'!$C$29:$C$64,0)),"")</f>
        <v>0</v>
      </c>
      <c r="L5" s="74" t="str">
        <f t="shared" si="2"/>
        <v/>
      </c>
      <c r="M5" s="209">
        <f>IF(E5&gt;0,INDEX('Part IV-1'!$M$29:$M$64,MATCH($A5,'Part IV-1'!$C$29:$C$64,0)),"")</f>
        <v>0</v>
      </c>
      <c r="N5" s="210">
        <f>IF(E5&gt;0,INDEX('Part IV-1'!$N$29:$N$64,MATCH($A5,'Part IV-1'!$C$29:$C$64,0)),"")</f>
        <v>0</v>
      </c>
    </row>
    <row r="6" spans="1:14" x14ac:dyDescent="0.3">
      <c r="A6" s="149" t="s">
        <v>45</v>
      </c>
      <c r="B6" s="53">
        <f>IF(E6&gt;0,INDEX('Part IV-1'!$D$29:$D$64,MATCH($A6,'Part IV-1'!$C$29:$C$64,0)),"")</f>
        <v>0</v>
      </c>
      <c r="C6" s="54" t="s">
        <v>287</v>
      </c>
      <c r="D6" s="54" t="s">
        <v>288</v>
      </c>
      <c r="E6" s="70" t="str">
        <f>IF(INDEX('Part IV-1'!$E$29:$E$64,MATCH($A6,'Part IV-1'!$C$29:$C$64,0))&gt;0,INDEX('Part IV-1'!$E$29:$E$64,MATCH($A6,'Part IV-1'!$C$29:$C$64,0)),"")</f>
        <v/>
      </c>
      <c r="F6" s="53">
        <f>IF(E6&gt;0,INDEX('Part IV-1'!$F$29:$F$64,MATCH($A6,'Part IV-1'!$C$29:$C$64,0)),"")</f>
        <v>0</v>
      </c>
      <c r="G6" s="55" t="str">
        <f t="shared" si="0"/>
        <v/>
      </c>
      <c r="H6" s="56"/>
      <c r="I6" s="74">
        <f>IF(E6&gt;0,INDEX('Part IV-1'!$K$29:$K$64,MATCH($A6,'Part IV-1'!$C$29:$C$64,0)),"")</f>
        <v>0</v>
      </c>
      <c r="J6" s="74" t="str">
        <f t="shared" si="1"/>
        <v/>
      </c>
      <c r="K6" s="74">
        <f>IF(E6&gt;0,INDEX('Part IV-1'!$J$29:$J$64,MATCH($A6,'Part IV-1'!$C$29:$C$64,0)),"")</f>
        <v>0</v>
      </c>
      <c r="L6" s="74" t="str">
        <f t="shared" si="2"/>
        <v/>
      </c>
      <c r="M6" s="209">
        <f>IF(E6&gt;0,INDEX('Part IV-1'!$M$29:$M$64,MATCH($A6,'Part IV-1'!$C$29:$C$64,0)),"")</f>
        <v>0</v>
      </c>
      <c r="N6" s="210">
        <f>IF(E6&gt;0,INDEX('Part IV-1'!$N$29:$N$64,MATCH($A6,'Part IV-1'!$C$29:$C$64,0)),"")</f>
        <v>0</v>
      </c>
    </row>
    <row r="7" spans="1:14" x14ac:dyDescent="0.3">
      <c r="A7" s="149" t="s">
        <v>47</v>
      </c>
      <c r="B7" s="53">
        <f>IF(E7&gt;0,INDEX('Part IV-1'!$D$29:$D$64,MATCH($A7,'Part IV-1'!$C$29:$C$64,0)),"")</f>
        <v>0</v>
      </c>
      <c r="C7" s="54" t="s">
        <v>287</v>
      </c>
      <c r="D7" s="54" t="s">
        <v>288</v>
      </c>
      <c r="E7" s="70" t="str">
        <f>IF(INDEX('Part IV-1'!$E$29:$E$64,MATCH($A7,'Part IV-1'!$C$29:$C$64,0))&gt;0,INDEX('Part IV-1'!$E$29:$E$64,MATCH($A7,'Part IV-1'!$C$29:$C$64,0)),"")</f>
        <v/>
      </c>
      <c r="F7" s="53">
        <f>IF(E7&gt;0,INDEX('Part IV-1'!$F$29:$F$64,MATCH($A7,'Part IV-1'!$C$29:$C$64,0)),"")</f>
        <v>0</v>
      </c>
      <c r="G7" s="55" t="str">
        <f t="shared" si="0"/>
        <v/>
      </c>
      <c r="H7" s="56"/>
      <c r="I7" s="74">
        <f>IF(E7&gt;0,INDEX('Part IV-1'!$K$29:$K$64,MATCH($A7,'Part IV-1'!$C$29:$C$64,0)),"")</f>
        <v>0</v>
      </c>
      <c r="J7" s="74" t="str">
        <f t="shared" si="1"/>
        <v/>
      </c>
      <c r="K7" s="74">
        <f>IF(E7&gt;0,INDEX('Part IV-1'!$J$29:$J$64,MATCH($A7,'Part IV-1'!$C$29:$C$64,0)),"")</f>
        <v>0</v>
      </c>
      <c r="L7" s="74" t="str">
        <f t="shared" si="2"/>
        <v/>
      </c>
      <c r="M7" s="209">
        <f>IF(E7&gt;0,INDEX('Part IV-1'!$M$29:$M$64,MATCH($A7,'Part IV-1'!$C$29:$C$64,0)),"")</f>
        <v>0</v>
      </c>
      <c r="N7" s="210">
        <f>IF(E7&gt;0,INDEX('Part IV-1'!$N$29:$N$64,MATCH($A7,'Part IV-1'!$C$29:$C$64,0)),"")</f>
        <v>0</v>
      </c>
    </row>
    <row r="8" spans="1:14" x14ac:dyDescent="0.3">
      <c r="A8" s="149" t="s">
        <v>49</v>
      </c>
      <c r="B8" s="53">
        <f>IF(E8&gt;0,INDEX('Part IV-1'!$D$29:$D$64,MATCH($A8,'Part IV-1'!$C$29:$C$64,0)),"")</f>
        <v>0</v>
      </c>
      <c r="C8" s="54" t="s">
        <v>287</v>
      </c>
      <c r="D8" s="54" t="s">
        <v>288</v>
      </c>
      <c r="E8" s="70" t="str">
        <f>IF(INDEX('Part IV-1'!$E$29:$E$64,MATCH($A8,'Part IV-1'!$C$29:$C$64,0))&gt;0,INDEX('Part IV-1'!$E$29:$E$64,MATCH($A8,'Part IV-1'!$C$29:$C$64,0)),"")</f>
        <v/>
      </c>
      <c r="F8" s="53">
        <f>IF(E8&gt;0,INDEX('Part IV-1'!$F$29:$F$64,MATCH($A8,'Part IV-1'!$C$29:$C$64,0)),"")</f>
        <v>0</v>
      </c>
      <c r="G8" s="55" t="str">
        <f t="shared" si="0"/>
        <v/>
      </c>
      <c r="H8" s="56"/>
      <c r="I8" s="74">
        <f>IF(E8&gt;0,INDEX('Part IV-1'!$K$29:$K$64,MATCH($A8,'Part IV-1'!$C$29:$C$64,0)),"")</f>
        <v>0</v>
      </c>
      <c r="J8" s="74" t="str">
        <f t="shared" si="1"/>
        <v/>
      </c>
      <c r="K8" s="74">
        <f>IF(E8&gt;0,INDEX('Part IV-1'!$J$29:$J$64,MATCH($A8,'Part IV-1'!$C$29:$C$64,0)),"")</f>
        <v>0</v>
      </c>
      <c r="L8" s="74" t="str">
        <f t="shared" si="2"/>
        <v/>
      </c>
      <c r="M8" s="209">
        <f>IF(E8&gt;0,INDEX('Part IV-1'!$M$29:$M$64,MATCH($A8,'Part IV-1'!$C$29:$C$64,0)),"")</f>
        <v>0</v>
      </c>
      <c r="N8" s="210">
        <f>IF(E8&gt;0,INDEX('Part IV-1'!$N$29:$N$64,MATCH($A8,'Part IV-1'!$C$29:$C$64,0)),"")</f>
        <v>0</v>
      </c>
    </row>
    <row r="9" spans="1:14" x14ac:dyDescent="0.3">
      <c r="A9" s="149" t="s">
        <v>51</v>
      </c>
      <c r="B9" s="53">
        <f>IF(E9&gt;0,INDEX('Part IV-1'!$D$29:$D$64,MATCH($A9,'Part IV-1'!$C$29:$C$64,0)),"")</f>
        <v>0</v>
      </c>
      <c r="C9" s="54" t="s">
        <v>287</v>
      </c>
      <c r="D9" s="54" t="s">
        <v>288</v>
      </c>
      <c r="E9" s="70" t="str">
        <f>IF(INDEX('Part IV-1'!$E$29:$E$64,MATCH($A9,'Part IV-1'!$C$29:$C$64,0))&gt;0,INDEX('Part IV-1'!$E$29:$E$64,MATCH($A9,'Part IV-1'!$C$29:$C$64,0)),"")</f>
        <v/>
      </c>
      <c r="F9" s="53">
        <f>IF(E9&gt;0,INDEX('Part IV-1'!$F$29:$F$64,MATCH($A9,'Part IV-1'!$C$29:$C$64,0)),"")</f>
        <v>0</v>
      </c>
      <c r="G9" s="55" t="str">
        <f t="shared" si="0"/>
        <v/>
      </c>
      <c r="H9" s="56"/>
      <c r="I9" s="74">
        <f>IF(E9&gt;0,INDEX('Part IV-1'!$K$29:$K$64,MATCH($A9,'Part IV-1'!$C$29:$C$64,0)),"")</f>
        <v>0</v>
      </c>
      <c r="J9" s="74" t="str">
        <f t="shared" si="1"/>
        <v/>
      </c>
      <c r="K9" s="74">
        <f>IF(E9&gt;0,INDEX('Part IV-1'!$J$29:$J$64,MATCH($A9,'Part IV-1'!$C$29:$C$64,0)),"")</f>
        <v>0</v>
      </c>
      <c r="L9" s="74" t="str">
        <f t="shared" si="2"/>
        <v/>
      </c>
      <c r="M9" s="209">
        <f>IF(E9&gt;0,INDEX('Part IV-1'!$M$29:$M$64,MATCH($A9,'Part IV-1'!$C$29:$C$64,0)),"")</f>
        <v>0</v>
      </c>
      <c r="N9" s="210">
        <f>IF(E9&gt;0,INDEX('Part IV-1'!$N$29:$N$64,MATCH($A9,'Part IV-1'!$C$29:$C$64,0)),"")</f>
        <v>0</v>
      </c>
    </row>
    <row r="10" spans="1:14" x14ac:dyDescent="0.3">
      <c r="A10" s="149" t="s">
        <v>53</v>
      </c>
      <c r="B10" s="53">
        <f>IF(E10&gt;0,INDEX('Part IV-1'!$D$29:$D$64,MATCH($A10,'Part IV-1'!$C$29:$C$64,0)),"")</f>
        <v>0</v>
      </c>
      <c r="C10" s="54" t="s">
        <v>287</v>
      </c>
      <c r="D10" s="54" t="s">
        <v>288</v>
      </c>
      <c r="E10" s="70" t="str">
        <f>IF(INDEX('Part IV-1'!$E$29:$E$64,MATCH($A10,'Part IV-1'!$C$29:$C$64,0))&gt;0,INDEX('Part IV-1'!$E$29:$E$64,MATCH($A10,'Part IV-1'!$C$29:$C$64,0)),"")</f>
        <v/>
      </c>
      <c r="F10" s="53">
        <f>IF(E10&gt;0,INDEX('Part IV-1'!$F$29:$F$64,MATCH($A10,'Part IV-1'!$C$29:$C$64,0)),"")</f>
        <v>0</v>
      </c>
      <c r="G10" s="55" t="str">
        <f t="shared" si="0"/>
        <v/>
      </c>
      <c r="H10" s="56"/>
      <c r="I10" s="74">
        <f>IF(E10&gt;0,INDEX('Part IV-1'!$K$29:$K$64,MATCH($A10,'Part IV-1'!$C$29:$C$64,0)),"")</f>
        <v>0</v>
      </c>
      <c r="J10" s="74" t="str">
        <f t="shared" si="1"/>
        <v/>
      </c>
      <c r="K10" s="74">
        <f>IF(E10&gt;0,INDEX('Part IV-1'!$J$29:$J$64,MATCH($A10,'Part IV-1'!$C$29:$C$64,0)),"")</f>
        <v>0</v>
      </c>
      <c r="L10" s="74" t="str">
        <f t="shared" si="2"/>
        <v/>
      </c>
      <c r="M10" s="209">
        <f>IF(E10&gt;0,INDEX('Part IV-1'!$M$29:$M$64,MATCH($A10,'Part IV-1'!$C$29:$C$64,0)),"")</f>
        <v>0</v>
      </c>
      <c r="N10" s="210">
        <f>IF(E10&gt;0,INDEX('Part IV-1'!$N$29:$N$64,MATCH($A10,'Part IV-1'!$C$29:$C$64,0)),"")</f>
        <v>0</v>
      </c>
    </row>
    <row r="11" spans="1:14" x14ac:dyDescent="0.3">
      <c r="A11" s="149" t="s">
        <v>55</v>
      </c>
      <c r="B11" s="53">
        <f>IF(E11&gt;0,INDEX('Part IV-1'!$D$29:$D$64,MATCH($A11,'Part IV-1'!$C$29:$C$64,0)),"")</f>
        <v>0</v>
      </c>
      <c r="C11" s="54" t="s">
        <v>287</v>
      </c>
      <c r="D11" s="54" t="s">
        <v>288</v>
      </c>
      <c r="E11" s="70" t="str">
        <f>IF(INDEX('Part IV-1'!$E$29:$E$64,MATCH($A11,'Part IV-1'!$C$29:$C$64,0))&gt;0,INDEX('Part IV-1'!$E$29:$E$64,MATCH($A11,'Part IV-1'!$C$29:$C$64,0)),"")</f>
        <v/>
      </c>
      <c r="F11" s="53">
        <f>IF(E11&gt;0,INDEX('Part IV-1'!$F$29:$F$64,MATCH($A11,'Part IV-1'!$C$29:$C$64,0)),"")</f>
        <v>0</v>
      </c>
      <c r="G11" s="55" t="str">
        <f t="shared" si="0"/>
        <v/>
      </c>
      <c r="H11" s="56"/>
      <c r="I11" s="74">
        <f>IF(E11&gt;0,INDEX('Part IV-1'!$K$29:$K$64,MATCH($A11,'Part IV-1'!$C$29:$C$64,0)),"")</f>
        <v>0</v>
      </c>
      <c r="J11" s="74" t="str">
        <f t="shared" si="1"/>
        <v/>
      </c>
      <c r="K11" s="74">
        <f>IF(E11&gt;0,INDEX('Part IV-1'!$J$29:$J$64,MATCH($A11,'Part IV-1'!$C$29:$C$64,0)),"")</f>
        <v>0</v>
      </c>
      <c r="L11" s="74" t="str">
        <f t="shared" si="2"/>
        <v/>
      </c>
      <c r="M11" s="209">
        <f>IF(E11&gt;0,INDEX('Part IV-1'!$M$29:$M$64,MATCH($A11,'Part IV-1'!$C$29:$C$64,0)),"")</f>
        <v>0</v>
      </c>
      <c r="N11" s="210">
        <f>IF(E11&gt;0,INDEX('Part IV-1'!$N$29:$N$64,MATCH($A11,'Part IV-1'!$C$29:$C$64,0)),"")</f>
        <v>0</v>
      </c>
    </row>
    <row r="12" spans="1:14" x14ac:dyDescent="0.3">
      <c r="A12" s="149" t="s">
        <v>57</v>
      </c>
      <c r="B12" s="53">
        <f>IF(E12&gt;0,INDEX('Part IV-1'!$D$29:$D$64,MATCH($A12,'Part IV-1'!$C$29:$C$64,0)),"")</f>
        <v>0</v>
      </c>
      <c r="C12" s="54" t="s">
        <v>287</v>
      </c>
      <c r="D12" s="54" t="s">
        <v>288</v>
      </c>
      <c r="E12" s="70" t="str">
        <f>IF(INDEX('Part IV-1'!$E$29:$E$64,MATCH($A12,'Part IV-1'!$C$29:$C$64,0))&gt;0,INDEX('Part IV-1'!$E$29:$E$64,MATCH($A12,'Part IV-1'!$C$29:$C$64,0)),"")</f>
        <v/>
      </c>
      <c r="F12" s="53">
        <f>IF(E12&gt;0,INDEX('Part IV-1'!$F$29:$F$64,MATCH($A12,'Part IV-1'!$C$29:$C$64,0)),"")</f>
        <v>0</v>
      </c>
      <c r="G12" s="55" t="str">
        <f t="shared" si="0"/>
        <v/>
      </c>
      <c r="H12" s="56"/>
      <c r="I12" s="74">
        <f>IF(E12&gt;0,INDEX('Part IV-1'!$K$29:$K$64,MATCH($A12,'Part IV-1'!$C$29:$C$64,0)),"")</f>
        <v>0</v>
      </c>
      <c r="J12" s="74" t="str">
        <f t="shared" si="1"/>
        <v/>
      </c>
      <c r="K12" s="74">
        <f>IF(E12&gt;0,INDEX('Part IV-1'!$J$29:$J$64,MATCH($A12,'Part IV-1'!$C$29:$C$64,0)),"")</f>
        <v>0</v>
      </c>
      <c r="L12" s="74" t="str">
        <f t="shared" si="2"/>
        <v/>
      </c>
      <c r="M12" s="209">
        <f>IF(E12&gt;0,INDEX('Part IV-1'!$M$29:$M$64,MATCH($A12,'Part IV-1'!$C$29:$C$64,0)),"")</f>
        <v>0</v>
      </c>
      <c r="N12" s="210">
        <f>IF(E12&gt;0,INDEX('Part IV-1'!$N$29:$N$64,MATCH($A12,'Part IV-1'!$C$29:$C$64,0)),"")</f>
        <v>0</v>
      </c>
    </row>
    <row r="13" spans="1:14" x14ac:dyDescent="0.3">
      <c r="A13" s="149" t="s">
        <v>59</v>
      </c>
      <c r="B13" s="53">
        <f>IF(E13&gt;0,INDEX('Part IV-1'!$D$29:$D$64,MATCH($A13,'Part IV-1'!$C$29:$C$64,0)),"")</f>
        <v>0</v>
      </c>
      <c r="C13" s="54" t="s">
        <v>287</v>
      </c>
      <c r="D13" s="54" t="s">
        <v>288</v>
      </c>
      <c r="E13" s="70" t="str">
        <f>IF(INDEX('Part IV-1'!$E$29:$E$64,MATCH($A13,'Part IV-1'!$C$29:$C$64,0))&gt;0,INDEX('Part IV-1'!$E$29:$E$64,MATCH($A13,'Part IV-1'!$C$29:$C$64,0)),"")</f>
        <v/>
      </c>
      <c r="F13" s="53">
        <f>IF(E13&gt;0,INDEX('Part IV-1'!$F$29:$F$64,MATCH($A13,'Part IV-1'!$C$29:$C$64,0)),"")</f>
        <v>0</v>
      </c>
      <c r="G13" s="55" t="str">
        <f t="shared" si="0"/>
        <v/>
      </c>
      <c r="H13" s="56"/>
      <c r="I13" s="74">
        <f>IF(E13&gt;0,INDEX('Part IV-1'!$K$29:$K$64,MATCH($A13,'Part IV-1'!$C$29:$C$64,0)),"")</f>
        <v>0</v>
      </c>
      <c r="J13" s="74" t="str">
        <f t="shared" si="1"/>
        <v/>
      </c>
      <c r="K13" s="74">
        <f>IF(E13&gt;0,INDEX('Part IV-1'!$J$29:$J$64,MATCH($A13,'Part IV-1'!$C$29:$C$64,0)),"")</f>
        <v>0</v>
      </c>
      <c r="L13" s="74" t="str">
        <f t="shared" si="2"/>
        <v/>
      </c>
      <c r="M13" s="209">
        <f>IF(E13&gt;0,INDEX('Part IV-1'!$M$29:$M$64,MATCH($A13,'Part IV-1'!$C$29:$C$64,0)),"")</f>
        <v>0</v>
      </c>
      <c r="N13" s="210">
        <f>IF(E13&gt;0,INDEX('Part IV-1'!$N$29:$N$64,MATCH($A13,'Part IV-1'!$C$29:$C$64,0)),"")</f>
        <v>0</v>
      </c>
    </row>
    <row r="14" spans="1:14" x14ac:dyDescent="0.3">
      <c r="A14" s="149" t="s">
        <v>61</v>
      </c>
      <c r="B14" s="53">
        <f>IF(E14&gt;0,INDEX('Part IV-1'!$D$29:$D$64,MATCH($A14,'Part IV-1'!$C$29:$C$64,0)),"")</f>
        <v>0</v>
      </c>
      <c r="C14" s="54" t="s">
        <v>287</v>
      </c>
      <c r="D14" s="54" t="s">
        <v>288</v>
      </c>
      <c r="E14" s="70" t="str">
        <f>IF(INDEX('Part IV-1'!$E$29:$E$64,MATCH($A14,'Part IV-1'!$C$29:$C$64,0))&gt;0,INDEX('Part IV-1'!$E$29:$E$64,MATCH($A14,'Part IV-1'!$C$29:$C$64,0)),"")</f>
        <v/>
      </c>
      <c r="F14" s="53">
        <f>IF(E14&gt;0,INDEX('Part IV-1'!$F$29:$F$64,MATCH($A14,'Part IV-1'!$C$29:$C$64,0)),"")</f>
        <v>0</v>
      </c>
      <c r="G14" s="55" t="str">
        <f t="shared" si="0"/>
        <v/>
      </c>
      <c r="H14" s="56"/>
      <c r="I14" s="74">
        <f>IF(E14&gt;0,INDEX('Part IV-1'!$K$29:$K$64,MATCH($A14,'Part IV-1'!$C$29:$C$64,0)),"")</f>
        <v>0</v>
      </c>
      <c r="J14" s="74" t="str">
        <f t="shared" si="1"/>
        <v/>
      </c>
      <c r="K14" s="74">
        <f>IF(E14&gt;0,INDEX('Part IV-1'!$J$29:$J$64,MATCH($A14,'Part IV-1'!$C$29:$C$64,0)),"")</f>
        <v>0</v>
      </c>
      <c r="L14" s="74" t="str">
        <f t="shared" si="2"/>
        <v/>
      </c>
      <c r="M14" s="209">
        <f>IF(E14&gt;0,INDEX('Part IV-1'!$M$29:$M$64,MATCH($A14,'Part IV-1'!$C$29:$C$64,0)),"")</f>
        <v>0</v>
      </c>
      <c r="N14" s="210">
        <f>IF(E14&gt;0,INDEX('Part IV-1'!$N$29:$N$64,MATCH($A14,'Part IV-1'!$C$29:$C$64,0)),"")</f>
        <v>0</v>
      </c>
    </row>
    <row r="15" spans="1:14" x14ac:dyDescent="0.3">
      <c r="A15" s="149" t="s">
        <v>63</v>
      </c>
      <c r="B15" s="53">
        <f>IF(E15&gt;0,INDEX('Part IV-1'!$D$29:$D$64,MATCH($A15,'Part IV-1'!$C$29:$C$64,0)),"")</f>
        <v>0</v>
      </c>
      <c r="C15" s="54" t="s">
        <v>287</v>
      </c>
      <c r="D15" s="54" t="s">
        <v>288</v>
      </c>
      <c r="E15" s="70" t="str">
        <f>IF(INDEX('Part IV-1'!$E$29:$E$64,MATCH($A15,'Part IV-1'!$C$29:$C$64,0))&gt;0,INDEX('Part IV-1'!$E$29:$E$64,MATCH($A15,'Part IV-1'!$C$29:$C$64,0)),"")</f>
        <v/>
      </c>
      <c r="F15" s="53">
        <f>IF(E15&gt;0,INDEX('Part IV-1'!$F$29:$F$64,MATCH($A15,'Part IV-1'!$C$29:$C$64,0)),"")</f>
        <v>0</v>
      </c>
      <c r="G15" s="55" t="str">
        <f t="shared" si="0"/>
        <v/>
      </c>
      <c r="H15" s="56"/>
      <c r="I15" s="74">
        <f>IF(E15&gt;0,INDEX('Part IV-1'!$K$29:$K$64,MATCH($A15,'Part IV-1'!$C$29:$C$64,0)),"")</f>
        <v>0</v>
      </c>
      <c r="J15" s="74" t="str">
        <f t="shared" si="1"/>
        <v/>
      </c>
      <c r="K15" s="74">
        <f>IF(E15&gt;0,INDEX('Part IV-1'!$J$29:$J$64,MATCH($A15,'Part IV-1'!$C$29:$C$64,0)),"")</f>
        <v>0</v>
      </c>
      <c r="L15" s="74" t="str">
        <f t="shared" si="2"/>
        <v/>
      </c>
      <c r="M15" s="209">
        <f>IF(E15&gt;0,INDEX('Part IV-1'!$M$29:$M$64,MATCH($A15,'Part IV-1'!$C$29:$C$64,0)),"")</f>
        <v>0</v>
      </c>
      <c r="N15" s="210">
        <f>IF(E15&gt;0,INDEX('Part IV-1'!$N$29:$N$64,MATCH($A15,'Part IV-1'!$C$29:$C$64,0)),"")</f>
        <v>0</v>
      </c>
    </row>
    <row r="16" spans="1:14" x14ac:dyDescent="0.3">
      <c r="A16" s="149" t="s">
        <v>65</v>
      </c>
      <c r="B16" s="53">
        <f>IF(E16&gt;0,INDEX('Part IV-1'!$D$29:$D$64,MATCH($A16,'Part IV-1'!$C$29:$C$64,0)),"")</f>
        <v>0</v>
      </c>
      <c r="C16" s="54" t="s">
        <v>287</v>
      </c>
      <c r="D16" s="54" t="s">
        <v>288</v>
      </c>
      <c r="E16" s="70" t="str">
        <f>IF(INDEX('Part IV-1'!$E$29:$E$64,MATCH($A16,'Part IV-1'!$C$29:$C$64,0))&gt;0,INDEX('Part IV-1'!$E$29:$E$64,MATCH($A16,'Part IV-1'!$C$29:$C$64,0)),"")</f>
        <v/>
      </c>
      <c r="F16" s="53">
        <f>IF(E16&gt;0,INDEX('Part IV-1'!$F$29:$F$64,MATCH($A16,'Part IV-1'!$C$29:$C$64,0)),"")</f>
        <v>0</v>
      </c>
      <c r="G16" s="55" t="str">
        <f t="shared" si="0"/>
        <v/>
      </c>
      <c r="H16" s="56"/>
      <c r="I16" s="74">
        <f>IF(E16&gt;0,INDEX('Part IV-1'!$K$29:$K$64,MATCH($A16,'Part IV-1'!$C$29:$C$64,0)),"")</f>
        <v>0</v>
      </c>
      <c r="J16" s="74" t="str">
        <f t="shared" si="1"/>
        <v/>
      </c>
      <c r="K16" s="74">
        <f>IF(E16&gt;0,INDEX('Part IV-1'!$J$29:$J$64,MATCH($A16,'Part IV-1'!$C$29:$C$64,0)),"")</f>
        <v>0</v>
      </c>
      <c r="L16" s="74" t="str">
        <f t="shared" si="2"/>
        <v/>
      </c>
      <c r="M16" s="209">
        <f>IF(E16&gt;0,INDEX('Part IV-1'!$M$29:$M$64,MATCH($A16,'Part IV-1'!$C$29:$C$64,0)),"")</f>
        <v>0</v>
      </c>
      <c r="N16" s="210">
        <f>IF(E16&gt;0,INDEX('Part IV-1'!$N$29:$N$64,MATCH($A16,'Part IV-1'!$C$29:$C$64,0)),"")</f>
        <v>0</v>
      </c>
    </row>
    <row r="17" spans="1:14" x14ac:dyDescent="0.3">
      <c r="A17" s="149" t="s">
        <v>67</v>
      </c>
      <c r="B17" s="53">
        <f>IF(E17&gt;0,INDEX('Part IV-1'!$D$29:$D$64,MATCH($A17,'Part IV-1'!$C$29:$C$64,0)),"")</f>
        <v>0</v>
      </c>
      <c r="C17" s="54" t="s">
        <v>287</v>
      </c>
      <c r="D17" s="54" t="s">
        <v>288</v>
      </c>
      <c r="E17" s="70" t="str">
        <f>IF(INDEX('Part IV-1'!$E$29:$E$64,MATCH($A17,'Part IV-1'!$C$29:$C$64,0))&gt;0,INDEX('Part IV-1'!$E$29:$E$64,MATCH($A17,'Part IV-1'!$C$29:$C$64,0)),"")</f>
        <v/>
      </c>
      <c r="F17" s="53">
        <f>IF(E17&gt;0,INDEX('Part IV-1'!$F$29:$F$64,MATCH($A17,'Part IV-1'!$C$29:$C$64,0)),"")</f>
        <v>0</v>
      </c>
      <c r="G17" s="55" t="str">
        <f t="shared" si="0"/>
        <v/>
      </c>
      <c r="H17" s="56"/>
      <c r="I17" s="74">
        <f>IF(E17&gt;0,INDEX('Part IV-1'!$K$29:$K$64,MATCH($A17,'Part IV-1'!$C$29:$C$64,0)),"")</f>
        <v>0</v>
      </c>
      <c r="J17" s="74" t="str">
        <f t="shared" si="1"/>
        <v/>
      </c>
      <c r="K17" s="74">
        <f>IF(E17&gt;0,INDEX('Part IV-1'!$J$29:$J$64,MATCH($A17,'Part IV-1'!$C$29:$C$64,0)),"")</f>
        <v>0</v>
      </c>
      <c r="L17" s="74" t="str">
        <f t="shared" si="2"/>
        <v/>
      </c>
      <c r="M17" s="209">
        <f>IF(E17&gt;0,INDEX('Part IV-1'!$M$29:$M$64,MATCH($A17,'Part IV-1'!$C$29:$C$64,0)),"")</f>
        <v>0</v>
      </c>
      <c r="N17" s="210">
        <f>IF(E17&gt;0,INDEX('Part IV-1'!$N$29:$N$64,MATCH($A17,'Part IV-1'!$C$29:$C$64,0)),"")</f>
        <v>0</v>
      </c>
    </row>
    <row r="18" spans="1:14" x14ac:dyDescent="0.3">
      <c r="A18" s="149" t="s">
        <v>69</v>
      </c>
      <c r="B18" s="53">
        <f>IF(E18&gt;0,INDEX('Part IV-1'!$D$29:$D$64,MATCH($A18,'Part IV-1'!$C$29:$C$64,0)),"")</f>
        <v>0</v>
      </c>
      <c r="C18" s="54" t="s">
        <v>287</v>
      </c>
      <c r="D18" s="54" t="s">
        <v>288</v>
      </c>
      <c r="E18" s="70" t="str">
        <f>IF(INDEX('Part IV-1'!$E$29:$E$64,MATCH($A18,'Part IV-1'!$C$29:$C$64,0))&gt;0,INDEX('Part IV-1'!$E$29:$E$64,MATCH($A18,'Part IV-1'!$C$29:$C$64,0)),"")</f>
        <v/>
      </c>
      <c r="F18" s="53">
        <f>IF(E18&gt;0,INDEX('Part IV-1'!$F$29:$F$64,MATCH($A18,'Part IV-1'!$C$29:$C$64,0)),"")</f>
        <v>0</v>
      </c>
      <c r="G18" s="55" t="str">
        <f t="shared" si="0"/>
        <v/>
      </c>
      <c r="H18" s="56"/>
      <c r="I18" s="74">
        <f>IF(E18&gt;0,INDEX('Part IV-1'!$K$29:$K$64,MATCH($A18,'Part IV-1'!$C$29:$C$64,0)),"")</f>
        <v>0</v>
      </c>
      <c r="J18" s="74" t="str">
        <f t="shared" si="1"/>
        <v/>
      </c>
      <c r="K18" s="74">
        <f>IF(E18&gt;0,INDEX('Part IV-1'!$J$29:$J$64,MATCH($A18,'Part IV-1'!$C$29:$C$64,0)),"")</f>
        <v>0</v>
      </c>
      <c r="L18" s="74" t="str">
        <f t="shared" si="2"/>
        <v/>
      </c>
      <c r="M18" s="209">
        <f>IF(E18&gt;0,INDEX('Part IV-1'!$M$29:$M$64,MATCH($A18,'Part IV-1'!$C$29:$C$64,0)),"")</f>
        <v>0</v>
      </c>
      <c r="N18" s="210">
        <f>IF(E18&gt;0,INDEX('Part IV-1'!$N$29:$N$64,MATCH($A18,'Part IV-1'!$C$29:$C$64,0)),"")</f>
        <v>0</v>
      </c>
    </row>
    <row r="19" spans="1:14" x14ac:dyDescent="0.3">
      <c r="A19" s="149" t="s">
        <v>71</v>
      </c>
      <c r="B19" s="53">
        <f>IF(E19&gt;0,INDEX('Part IV-1'!$D$29:$D$64,MATCH($A19,'Part IV-1'!$C$29:$C$64,0)),"")</f>
        <v>0</v>
      </c>
      <c r="C19" s="54" t="s">
        <v>287</v>
      </c>
      <c r="D19" s="54" t="s">
        <v>288</v>
      </c>
      <c r="E19" s="70" t="str">
        <f>IF(INDEX('Part IV-1'!$E$29:$E$64,MATCH($A19,'Part IV-1'!$C$29:$C$64,0))&gt;0,INDEX('Part IV-1'!$E$29:$E$64,MATCH($A19,'Part IV-1'!$C$29:$C$64,0)),"")</f>
        <v/>
      </c>
      <c r="F19" s="53">
        <f>IF(E19&gt;0,INDEX('Part IV-1'!$F$29:$F$64,MATCH($A19,'Part IV-1'!$C$29:$C$64,0)),"")</f>
        <v>0</v>
      </c>
      <c r="G19" s="55" t="str">
        <f t="shared" si="0"/>
        <v/>
      </c>
      <c r="H19" s="56"/>
      <c r="I19" s="74">
        <f>IF(E19&gt;0,INDEX('Part IV-1'!$K$29:$K$64,MATCH($A19,'Part IV-1'!$C$29:$C$64,0)),"")</f>
        <v>0</v>
      </c>
      <c r="J19" s="74" t="str">
        <f t="shared" si="1"/>
        <v/>
      </c>
      <c r="K19" s="74">
        <f>IF(E19&gt;0,INDEX('Part IV-1'!$J$29:$J$64,MATCH($A19,'Part IV-1'!$C$29:$C$64,0)),"")</f>
        <v>0</v>
      </c>
      <c r="L19" s="74" t="str">
        <f t="shared" si="2"/>
        <v/>
      </c>
      <c r="M19" s="209">
        <f>IF(E19&gt;0,INDEX('Part IV-1'!$M$29:$M$64,MATCH($A19,'Part IV-1'!$C$29:$C$64,0)),"")</f>
        <v>0</v>
      </c>
      <c r="N19" s="210">
        <f>IF(E19&gt;0,INDEX('Part IV-1'!$N$29:$N$64,MATCH($A19,'Part IV-1'!$C$29:$C$64,0)),"")</f>
        <v>0</v>
      </c>
    </row>
    <row r="20" spans="1:14" x14ac:dyDescent="0.3">
      <c r="A20" s="149" t="s">
        <v>73</v>
      </c>
      <c r="B20" s="53">
        <f>IF(E20&gt;0,INDEX('Part IV-1'!$D$29:$D$64,MATCH($A20,'Part IV-1'!$C$29:$C$64,0)),"")</f>
        <v>0</v>
      </c>
      <c r="C20" s="54" t="s">
        <v>287</v>
      </c>
      <c r="D20" s="54" t="s">
        <v>288</v>
      </c>
      <c r="E20" s="70" t="str">
        <f>IF(INDEX('Part IV-1'!$E$29:$E$64,MATCH($A20,'Part IV-1'!$C$29:$C$64,0))&gt;0,INDEX('Part IV-1'!$E$29:$E$64,MATCH($A20,'Part IV-1'!$C$29:$C$64,0)),"")</f>
        <v/>
      </c>
      <c r="F20" s="53">
        <f>IF(E20&gt;0,INDEX('Part IV-1'!$F$29:$F$64,MATCH($A20,'Part IV-1'!$C$29:$C$64,0)),"")</f>
        <v>0</v>
      </c>
      <c r="G20" s="55" t="str">
        <f t="shared" si="0"/>
        <v/>
      </c>
      <c r="H20" s="56"/>
      <c r="I20" s="74">
        <f>IF(E20&gt;0,INDEX('Part IV-1'!$K$29:$K$64,MATCH($A20,'Part IV-1'!$C$29:$C$64,0)),"")</f>
        <v>0</v>
      </c>
      <c r="J20" s="74" t="str">
        <f t="shared" si="1"/>
        <v/>
      </c>
      <c r="K20" s="74">
        <f>IF(E20&gt;0,INDEX('Part IV-1'!$J$29:$J$64,MATCH($A20,'Part IV-1'!$C$29:$C$64,0)),"")</f>
        <v>0</v>
      </c>
      <c r="L20" s="74" t="str">
        <f t="shared" si="2"/>
        <v/>
      </c>
      <c r="M20" s="209">
        <f>IF(E20&gt;0,INDEX('Part IV-1'!$M$29:$M$64,MATCH($A20,'Part IV-1'!$C$29:$C$64,0)),"")</f>
        <v>0</v>
      </c>
      <c r="N20" s="210">
        <f>IF(E20&gt;0,INDEX('Part IV-1'!$N$29:$N$64,MATCH($A20,'Part IV-1'!$C$29:$C$64,0)),"")</f>
        <v>0</v>
      </c>
    </row>
    <row r="21" spans="1:14" x14ac:dyDescent="0.3">
      <c r="A21" s="149" t="s">
        <v>75</v>
      </c>
      <c r="B21" s="53">
        <f>IF(E21&gt;0,INDEX('Part IV-1'!$D$29:$D$64,MATCH($A21,'Part IV-1'!$C$29:$C$64,0)),"")</f>
        <v>0</v>
      </c>
      <c r="C21" s="54" t="s">
        <v>287</v>
      </c>
      <c r="D21" s="54" t="s">
        <v>288</v>
      </c>
      <c r="E21" s="70" t="str">
        <f>IF(INDEX('Part IV-1'!$E$29:$E$64,MATCH($A21,'Part IV-1'!$C$29:$C$64,0))&gt;0,INDEX('Part IV-1'!$E$29:$E$64,MATCH($A21,'Part IV-1'!$C$29:$C$64,0)),"")</f>
        <v/>
      </c>
      <c r="F21" s="53">
        <f>IF(E21&gt;0,INDEX('Part IV-1'!$F$29:$F$64,MATCH($A21,'Part IV-1'!$C$29:$C$64,0)),"")</f>
        <v>0</v>
      </c>
      <c r="G21" s="55" t="str">
        <f t="shared" si="0"/>
        <v/>
      </c>
      <c r="H21" s="56"/>
      <c r="I21" s="74">
        <f>IF(E21&gt;0,INDEX('Part IV-1'!$K$29:$K$64,MATCH($A21,'Part IV-1'!$C$29:$C$64,0)),"")</f>
        <v>0</v>
      </c>
      <c r="J21" s="74" t="str">
        <f t="shared" si="1"/>
        <v/>
      </c>
      <c r="K21" s="74">
        <f>IF(E21&gt;0,INDEX('Part IV-1'!$J$29:$J$64,MATCH($A21,'Part IV-1'!$C$29:$C$64,0)),"")</f>
        <v>0</v>
      </c>
      <c r="L21" s="74" t="str">
        <f t="shared" si="2"/>
        <v/>
      </c>
      <c r="M21" s="209">
        <f>IF(E21&gt;0,INDEX('Part IV-1'!$M$29:$M$64,MATCH($A21,'Part IV-1'!$C$29:$C$64,0)),"")</f>
        <v>0</v>
      </c>
      <c r="N21" s="210">
        <f>IF(E21&gt;0,INDEX('Part IV-1'!$N$29:$N$64,MATCH($A21,'Part IV-1'!$C$29:$C$64,0)),"")</f>
        <v>0</v>
      </c>
    </row>
    <row r="22" spans="1:14" x14ac:dyDescent="0.3">
      <c r="A22" s="149" t="s">
        <v>77</v>
      </c>
      <c r="B22" s="53">
        <f>IF(E22&gt;0,INDEX('Part IV-1'!$D$29:$D$64,MATCH($A22,'Part IV-1'!$C$29:$C$64,0)),"")</f>
        <v>0</v>
      </c>
      <c r="C22" s="54" t="s">
        <v>287</v>
      </c>
      <c r="D22" s="54" t="s">
        <v>288</v>
      </c>
      <c r="E22" s="70" t="str">
        <f>IF(INDEX('Part IV-1'!$E$29:$E$64,MATCH($A22,'Part IV-1'!$C$29:$C$64,0))&gt;0,INDEX('Part IV-1'!$E$29:$E$64,MATCH($A22,'Part IV-1'!$C$29:$C$64,0)),"")</f>
        <v/>
      </c>
      <c r="F22" s="53">
        <f>IF(E22&gt;0,INDEX('Part IV-1'!$F$29:$F$64,MATCH($A22,'Part IV-1'!$C$29:$C$64,0)),"")</f>
        <v>0</v>
      </c>
      <c r="G22" s="55" t="str">
        <f t="shared" si="0"/>
        <v/>
      </c>
      <c r="H22" s="56"/>
      <c r="I22" s="74">
        <f>IF(E22&gt;0,INDEX('Part IV-1'!$K$29:$K$64,MATCH($A22,'Part IV-1'!$C$29:$C$64,0)),"")</f>
        <v>0</v>
      </c>
      <c r="J22" s="74" t="str">
        <f t="shared" si="1"/>
        <v/>
      </c>
      <c r="K22" s="74">
        <f>IF(E22&gt;0,INDEX('Part IV-1'!$J$29:$J$64,MATCH($A22,'Part IV-1'!$C$29:$C$64,0)),"")</f>
        <v>0</v>
      </c>
      <c r="L22" s="74" t="str">
        <f t="shared" si="2"/>
        <v/>
      </c>
      <c r="M22" s="209">
        <f>IF(E22&gt;0,INDEX('Part IV-1'!$M$29:$M$64,MATCH($A22,'Part IV-1'!$C$29:$C$64,0)),"")</f>
        <v>0</v>
      </c>
      <c r="N22" s="210">
        <f>IF(E22&gt;0,INDEX('Part IV-1'!$N$29:$N$64,MATCH($A22,'Part IV-1'!$C$29:$C$64,0)),"")</f>
        <v>0</v>
      </c>
    </row>
    <row r="23" spans="1:14" x14ac:dyDescent="0.3">
      <c r="A23" s="149" t="s">
        <v>79</v>
      </c>
      <c r="B23" s="53">
        <f>IF(E23&gt;0,INDEX('Part IV-1'!$D$29:$D$64,MATCH($A23,'Part IV-1'!$C$29:$C$64,0)),"")</f>
        <v>0</v>
      </c>
      <c r="C23" s="54" t="s">
        <v>287</v>
      </c>
      <c r="D23" s="54" t="s">
        <v>288</v>
      </c>
      <c r="E23" s="70" t="str">
        <f>IF(INDEX('Part IV-1'!$E$29:$E$64,MATCH($A23,'Part IV-1'!$C$29:$C$64,0))&gt;0,INDEX('Part IV-1'!$E$29:$E$64,MATCH($A23,'Part IV-1'!$C$29:$C$64,0)),"")</f>
        <v/>
      </c>
      <c r="F23" s="53">
        <f>IF(E23&gt;0,INDEX('Part IV-1'!$F$29:$F$64,MATCH($A23,'Part IV-1'!$C$29:$C$64,0)),"")</f>
        <v>0</v>
      </c>
      <c r="G23" s="55" t="str">
        <f t="shared" si="0"/>
        <v/>
      </c>
      <c r="H23" s="56"/>
      <c r="I23" s="74">
        <f>IF(E23&gt;0,INDEX('Part IV-1'!$K$29:$K$64,MATCH($A23,'Part IV-1'!$C$29:$C$64,0)),"")</f>
        <v>0</v>
      </c>
      <c r="J23" s="74" t="str">
        <f t="shared" si="1"/>
        <v/>
      </c>
      <c r="K23" s="74">
        <f>IF(E23&gt;0,INDEX('Part IV-1'!$J$29:$J$64,MATCH($A23,'Part IV-1'!$C$29:$C$64,0)),"")</f>
        <v>0</v>
      </c>
      <c r="L23" s="74" t="str">
        <f t="shared" si="2"/>
        <v/>
      </c>
      <c r="M23" s="209">
        <f>IF(E23&gt;0,INDEX('Part IV-1'!$M$29:$M$64,MATCH($A23,'Part IV-1'!$C$29:$C$64,0)),"")</f>
        <v>0</v>
      </c>
      <c r="N23" s="210">
        <f>IF(E23&gt;0,INDEX('Part IV-1'!$N$29:$N$64,MATCH($A23,'Part IV-1'!$C$29:$C$64,0)),"")</f>
        <v>0</v>
      </c>
    </row>
    <row r="24" spans="1:14" x14ac:dyDescent="0.3">
      <c r="A24" s="149" t="s">
        <v>81</v>
      </c>
      <c r="B24" s="53">
        <f>IF(E24&gt;0,INDEX('Part IV-1'!$D$29:$D$64,MATCH($A24,'Part IV-1'!$C$29:$C$64,0)),"")</f>
        <v>0</v>
      </c>
      <c r="C24" s="54" t="s">
        <v>287</v>
      </c>
      <c r="D24" s="54" t="s">
        <v>288</v>
      </c>
      <c r="E24" s="70" t="str">
        <f>IF(INDEX('Part IV-1'!$E$29:$E$64,MATCH($A24,'Part IV-1'!$C$29:$C$64,0))&gt;0,INDEX('Part IV-1'!$E$29:$E$64,MATCH($A24,'Part IV-1'!$C$29:$C$64,0)),"")</f>
        <v/>
      </c>
      <c r="F24" s="53">
        <f>IF(E24&gt;0,INDEX('Part IV-1'!$F$29:$F$64,MATCH($A24,'Part IV-1'!$C$29:$C$64,0)),"")</f>
        <v>0</v>
      </c>
      <c r="G24" s="55" t="str">
        <f t="shared" si="0"/>
        <v/>
      </c>
      <c r="H24" s="56"/>
      <c r="I24" s="74">
        <f>IF(E24&gt;0,INDEX('Part IV-1'!$K$29:$K$64,MATCH($A24,'Part IV-1'!$C$29:$C$64,0)),"")</f>
        <v>0</v>
      </c>
      <c r="J24" s="74" t="str">
        <f t="shared" si="1"/>
        <v/>
      </c>
      <c r="K24" s="74">
        <f>IF(E24&gt;0,INDEX('Part IV-1'!$J$29:$J$64,MATCH($A24,'Part IV-1'!$C$29:$C$64,0)),"")</f>
        <v>0</v>
      </c>
      <c r="L24" s="74" t="str">
        <f t="shared" si="2"/>
        <v/>
      </c>
      <c r="M24" s="209">
        <f>IF(E24&gt;0,INDEX('Part IV-1'!$M$29:$M$64,MATCH($A24,'Part IV-1'!$C$29:$C$64,0)),"")</f>
        <v>0</v>
      </c>
      <c r="N24" s="210">
        <f>IF(E24&gt;0,INDEX('Part IV-1'!$N$29:$N$64,MATCH($A24,'Part IV-1'!$C$29:$C$64,0)),"")</f>
        <v>0</v>
      </c>
    </row>
    <row r="25" spans="1:14" x14ac:dyDescent="0.3">
      <c r="A25" s="149" t="s">
        <v>83</v>
      </c>
      <c r="B25" s="53">
        <f>IF(E25&gt;0,INDEX('Part IV-1'!$D$29:$D$64,MATCH($A25,'Part IV-1'!$C$29:$C$64,0)),"")</f>
        <v>0</v>
      </c>
      <c r="C25" s="54" t="s">
        <v>287</v>
      </c>
      <c r="D25" s="54" t="s">
        <v>288</v>
      </c>
      <c r="E25" s="70" t="str">
        <f>IF(INDEX('Part IV-1'!$E$29:$E$64,MATCH($A25,'Part IV-1'!$C$29:$C$64,0))&gt;0,INDEX('Part IV-1'!$E$29:$E$64,MATCH($A25,'Part IV-1'!$C$29:$C$64,0)),"")</f>
        <v/>
      </c>
      <c r="F25" s="53">
        <f>IF(E25&gt;0,INDEX('Part IV-1'!$F$29:$F$64,MATCH($A25,'Part IV-1'!$C$29:$C$64,0)),"")</f>
        <v>0</v>
      </c>
      <c r="G25" s="55" t="str">
        <f t="shared" si="0"/>
        <v/>
      </c>
      <c r="H25" s="56"/>
      <c r="I25" s="74">
        <f>IF(E25&gt;0,INDEX('Part IV-1'!$K$29:$K$64,MATCH($A25,'Part IV-1'!$C$29:$C$64,0)),"")</f>
        <v>0</v>
      </c>
      <c r="J25" s="74" t="str">
        <f t="shared" si="1"/>
        <v/>
      </c>
      <c r="K25" s="74">
        <f>IF(E25&gt;0,INDEX('Part IV-1'!$J$29:$J$64,MATCH($A25,'Part IV-1'!$C$29:$C$64,0)),"")</f>
        <v>0</v>
      </c>
      <c r="L25" s="74" t="str">
        <f t="shared" si="2"/>
        <v/>
      </c>
      <c r="M25" s="209">
        <f>IF(E25&gt;0,INDEX('Part IV-1'!$M$29:$M$64,MATCH($A25,'Part IV-1'!$C$29:$C$64,0)),"")</f>
        <v>0</v>
      </c>
      <c r="N25" s="210">
        <f>IF(E25&gt;0,INDEX('Part IV-1'!$N$29:$N$64,MATCH($A25,'Part IV-1'!$C$29:$C$64,0)),"")</f>
        <v>0</v>
      </c>
    </row>
    <row r="26" spans="1:14" x14ac:dyDescent="0.3">
      <c r="A26" s="149" t="s">
        <v>85</v>
      </c>
      <c r="B26" s="53">
        <f>IF(E26&gt;0,INDEX('Part IV-1'!$D$29:$D$64,MATCH($A26,'Part IV-1'!$C$29:$C$64,0)),"")</f>
        <v>0</v>
      </c>
      <c r="C26" s="54" t="s">
        <v>287</v>
      </c>
      <c r="D26" s="54" t="s">
        <v>288</v>
      </c>
      <c r="E26" s="70" t="str">
        <f>IF(INDEX('Part IV-1'!$E$29:$E$64,MATCH($A26,'Part IV-1'!$C$29:$C$64,0))&gt;0,INDEX('Part IV-1'!$E$29:$E$64,MATCH($A26,'Part IV-1'!$C$29:$C$64,0)),"")</f>
        <v/>
      </c>
      <c r="F26" s="53">
        <f>IF(E26&gt;0,INDEX('Part IV-1'!$F$29:$F$64,MATCH($A26,'Part IV-1'!$C$29:$C$64,0)),"")</f>
        <v>0</v>
      </c>
      <c r="G26" s="55" t="str">
        <f t="shared" si="0"/>
        <v/>
      </c>
      <c r="H26" s="56"/>
      <c r="I26" s="74">
        <f>IF(E26&gt;0,INDEX('Part IV-1'!$K$29:$K$64,MATCH($A26,'Part IV-1'!$C$29:$C$64,0)),"")</f>
        <v>0</v>
      </c>
      <c r="J26" s="74" t="str">
        <f t="shared" si="1"/>
        <v/>
      </c>
      <c r="K26" s="74">
        <f>IF(E26&gt;0,INDEX('Part IV-1'!$J$29:$J$64,MATCH($A26,'Part IV-1'!$C$29:$C$64,0)),"")</f>
        <v>0</v>
      </c>
      <c r="L26" s="74" t="str">
        <f t="shared" si="2"/>
        <v/>
      </c>
      <c r="M26" s="209">
        <f>IF(E26&gt;0,INDEX('Part IV-1'!$M$29:$M$64,MATCH($A26,'Part IV-1'!$C$29:$C$64,0)),"")</f>
        <v>0</v>
      </c>
      <c r="N26" s="210">
        <f>IF(E26&gt;0,INDEX('Part IV-1'!$N$29:$N$64,MATCH($A26,'Part IV-1'!$C$29:$C$64,0)),"")</f>
        <v>0</v>
      </c>
    </row>
    <row r="27" spans="1:14" x14ac:dyDescent="0.3">
      <c r="A27" s="149" t="s">
        <v>87</v>
      </c>
      <c r="B27" s="53">
        <f>IF(E27&gt;0,INDEX('Part IV-1'!$D$29:$D$64,MATCH($A27,'Part IV-1'!$C$29:$C$64,0)),"")</f>
        <v>0</v>
      </c>
      <c r="C27" s="54" t="s">
        <v>287</v>
      </c>
      <c r="D27" s="54" t="s">
        <v>288</v>
      </c>
      <c r="E27" s="70" t="str">
        <f>IF(INDEX('Part IV-1'!$E$29:$E$64,MATCH($A27,'Part IV-1'!$C$29:$C$64,0))&gt;0,INDEX('Part IV-1'!$E$29:$E$64,MATCH($A27,'Part IV-1'!$C$29:$C$64,0)),"")</f>
        <v/>
      </c>
      <c r="F27" s="53">
        <f>IF(E27&gt;0,INDEX('Part IV-1'!$F$29:$F$64,MATCH($A27,'Part IV-1'!$C$29:$C$64,0)),"")</f>
        <v>0</v>
      </c>
      <c r="G27" s="55" t="str">
        <f t="shared" si="0"/>
        <v/>
      </c>
      <c r="H27" s="56"/>
      <c r="I27" s="74">
        <f>IF(E27&gt;0,INDEX('Part IV-1'!$K$29:$K$64,MATCH($A27,'Part IV-1'!$C$29:$C$64,0)),"")</f>
        <v>0</v>
      </c>
      <c r="J27" s="74" t="str">
        <f t="shared" si="1"/>
        <v/>
      </c>
      <c r="K27" s="74">
        <f>IF(E27&gt;0,INDEX('Part IV-1'!$J$29:$J$64,MATCH($A27,'Part IV-1'!$C$29:$C$64,0)),"")</f>
        <v>0</v>
      </c>
      <c r="L27" s="74" t="str">
        <f t="shared" si="2"/>
        <v/>
      </c>
      <c r="M27" s="209">
        <f>IF(E27&gt;0,INDEX('Part IV-1'!$M$29:$M$64,MATCH($A27,'Part IV-1'!$C$29:$C$64,0)),"")</f>
        <v>0</v>
      </c>
      <c r="N27" s="210">
        <f>IF(E27&gt;0,INDEX('Part IV-1'!$N$29:$N$64,MATCH($A27,'Part IV-1'!$C$29:$C$64,0)),"")</f>
        <v>0</v>
      </c>
    </row>
    <row r="28" spans="1:14" x14ac:dyDescent="0.3">
      <c r="A28" s="149" t="s">
        <v>89</v>
      </c>
      <c r="B28" s="53">
        <f>IF(E28&gt;0,INDEX('Part IV-1'!$D$29:$D$64,MATCH($A28,'Part IV-1'!$C$29:$C$64,0)),"")</f>
        <v>0</v>
      </c>
      <c r="C28" s="54" t="s">
        <v>287</v>
      </c>
      <c r="D28" s="54" t="s">
        <v>288</v>
      </c>
      <c r="E28" s="70" t="str">
        <f>IF(INDEX('Part IV-1'!$E$29:$E$64,MATCH($A28,'Part IV-1'!$C$29:$C$64,0))&gt;0,INDEX('Part IV-1'!$E$29:$E$64,MATCH($A28,'Part IV-1'!$C$29:$C$64,0)),"")</f>
        <v/>
      </c>
      <c r="F28" s="53">
        <f>IF(E28&gt;0,INDEX('Part IV-1'!$F$29:$F$64,MATCH($A28,'Part IV-1'!$C$29:$C$64,0)),"")</f>
        <v>0</v>
      </c>
      <c r="G28" s="55" t="str">
        <f t="shared" si="0"/>
        <v/>
      </c>
      <c r="H28" s="56"/>
      <c r="I28" s="74">
        <f>IF(E28&gt;0,INDEX('Part IV-1'!$K$29:$K$64,MATCH($A28,'Part IV-1'!$C$29:$C$64,0)),"")</f>
        <v>0</v>
      </c>
      <c r="J28" s="74" t="str">
        <f t="shared" si="1"/>
        <v/>
      </c>
      <c r="K28" s="74">
        <f>IF(E28&gt;0,INDEX('Part IV-1'!$J$29:$J$64,MATCH($A28,'Part IV-1'!$C$29:$C$64,0)),"")</f>
        <v>0</v>
      </c>
      <c r="L28" s="74" t="str">
        <f t="shared" si="2"/>
        <v/>
      </c>
      <c r="M28" s="209">
        <f>IF(E28&gt;0,INDEX('Part IV-1'!$M$29:$M$64,MATCH($A28,'Part IV-1'!$C$29:$C$64,0)),"")</f>
        <v>0</v>
      </c>
      <c r="N28" s="210">
        <f>IF(E28&gt;0,INDEX('Part IV-1'!$N$29:$N$64,MATCH($A28,'Part IV-1'!$C$29:$C$64,0)),"")</f>
        <v>0</v>
      </c>
    </row>
    <row r="29" spans="1:14" x14ac:dyDescent="0.3">
      <c r="A29" s="149" t="s">
        <v>91</v>
      </c>
      <c r="B29" s="53">
        <f>IF(E29&gt;0,INDEX('Part IV-1'!$D$29:$D$64,MATCH($A29,'Part IV-1'!$C$29:$C$64,0)),"")</f>
        <v>0</v>
      </c>
      <c r="C29" s="54" t="s">
        <v>287</v>
      </c>
      <c r="D29" s="54" t="s">
        <v>288</v>
      </c>
      <c r="E29" s="70" t="str">
        <f>IF(INDEX('Part IV-1'!$E$29:$E$64,MATCH($A29,'Part IV-1'!$C$29:$C$64,0))&gt;0,INDEX('Part IV-1'!$E$29:$E$64,MATCH($A29,'Part IV-1'!$C$29:$C$64,0)),"")</f>
        <v/>
      </c>
      <c r="F29" s="53">
        <f>IF(E29&gt;0,INDEX('Part IV-1'!$F$29:$F$64,MATCH($A29,'Part IV-1'!$C$29:$C$64,0)),"")</f>
        <v>0</v>
      </c>
      <c r="G29" s="55" t="str">
        <f t="shared" si="0"/>
        <v/>
      </c>
      <c r="H29" s="56"/>
      <c r="I29" s="74">
        <f>IF(E29&gt;0,INDEX('Part IV-1'!$K$29:$K$64,MATCH($A29,'Part IV-1'!$C$29:$C$64,0)),"")</f>
        <v>0</v>
      </c>
      <c r="J29" s="74" t="str">
        <f t="shared" si="1"/>
        <v/>
      </c>
      <c r="K29" s="74">
        <f>IF(E29&gt;0,INDEX('Part IV-1'!$J$29:$J$64,MATCH($A29,'Part IV-1'!$C$29:$C$64,0)),"")</f>
        <v>0</v>
      </c>
      <c r="L29" s="74" t="str">
        <f t="shared" si="2"/>
        <v/>
      </c>
      <c r="M29" s="209">
        <f>IF(E29&gt;0,INDEX('Part IV-1'!$M$29:$M$64,MATCH($A29,'Part IV-1'!$C$29:$C$64,0)),"")</f>
        <v>0</v>
      </c>
      <c r="N29" s="210">
        <f>IF(E29&gt;0,INDEX('Part IV-1'!$N$29:$N$64,MATCH($A29,'Part IV-1'!$C$29:$C$64,0)),"")</f>
        <v>0</v>
      </c>
    </row>
    <row r="30" spans="1:14" x14ac:dyDescent="0.3">
      <c r="A30" s="149" t="s">
        <v>93</v>
      </c>
      <c r="B30" s="53">
        <f>IF(E30&gt;0,INDEX('Part IV-1'!$D$29:$D$64,MATCH($A30,'Part IV-1'!$C$29:$C$64,0)),"")</f>
        <v>0</v>
      </c>
      <c r="C30" s="54" t="s">
        <v>287</v>
      </c>
      <c r="D30" s="54" t="s">
        <v>288</v>
      </c>
      <c r="E30" s="70" t="str">
        <f>IF(INDEX('Part IV-1'!$E$29:$E$64,MATCH($A30,'Part IV-1'!$C$29:$C$64,0))&gt;0,INDEX('Part IV-1'!$E$29:$E$64,MATCH($A30,'Part IV-1'!$C$29:$C$64,0)),"")</f>
        <v/>
      </c>
      <c r="F30" s="53">
        <f>IF(E30&gt;0,INDEX('Part IV-1'!$F$29:$F$64,MATCH($A30,'Part IV-1'!$C$29:$C$64,0)),"")</f>
        <v>0</v>
      </c>
      <c r="G30" s="55" t="str">
        <f t="shared" si="0"/>
        <v/>
      </c>
      <c r="H30" s="56"/>
      <c r="I30" s="74">
        <f>IF(E30&gt;0,INDEX('Part IV-1'!$K$29:$K$64,MATCH($A30,'Part IV-1'!$C$29:$C$64,0)),"")</f>
        <v>0</v>
      </c>
      <c r="J30" s="74" t="str">
        <f t="shared" si="1"/>
        <v/>
      </c>
      <c r="K30" s="74">
        <f>IF(E30&gt;0,INDEX('Part IV-1'!$J$29:$J$64,MATCH($A30,'Part IV-1'!$C$29:$C$64,0)),"")</f>
        <v>0</v>
      </c>
      <c r="L30" s="74" t="str">
        <f t="shared" si="2"/>
        <v/>
      </c>
      <c r="M30" s="209">
        <f>IF(E30&gt;0,INDEX('Part IV-1'!$M$29:$M$64,MATCH($A30,'Part IV-1'!$C$29:$C$64,0)),"")</f>
        <v>0</v>
      </c>
      <c r="N30" s="210">
        <f>IF(E30&gt;0,INDEX('Part IV-1'!$N$29:$N$64,MATCH($A30,'Part IV-1'!$C$29:$C$64,0)),"")</f>
        <v>0</v>
      </c>
    </row>
    <row r="31" spans="1:14" x14ac:dyDescent="0.3">
      <c r="A31" s="149" t="s">
        <v>95</v>
      </c>
      <c r="B31" s="53">
        <f>IF(E31&gt;0,INDEX('Part IV-1'!$D$29:$D$64,MATCH($A31,'Part IV-1'!$C$29:$C$64,0)),"")</f>
        <v>0</v>
      </c>
      <c r="C31" s="54" t="s">
        <v>287</v>
      </c>
      <c r="D31" s="54" t="s">
        <v>288</v>
      </c>
      <c r="E31" s="70" t="str">
        <f>IF(INDEX('Part IV-1'!$E$29:$E$64,MATCH($A31,'Part IV-1'!$C$29:$C$64,0))&gt;0,INDEX('Part IV-1'!$E$29:$E$64,MATCH($A31,'Part IV-1'!$C$29:$C$64,0)),"")</f>
        <v/>
      </c>
      <c r="F31" s="53">
        <f>IF(E31&gt;0,INDEX('Part IV-1'!$F$29:$F$64,MATCH($A31,'Part IV-1'!$C$29:$C$64,0)),"")</f>
        <v>0</v>
      </c>
      <c r="G31" s="55" t="str">
        <f t="shared" si="0"/>
        <v/>
      </c>
      <c r="H31" s="56"/>
      <c r="I31" s="74">
        <f>IF(E31&gt;0,INDEX('Part IV-1'!$K$29:$K$64,MATCH($A31,'Part IV-1'!$C$29:$C$64,0)),"")</f>
        <v>0</v>
      </c>
      <c r="J31" s="74" t="str">
        <f t="shared" si="1"/>
        <v/>
      </c>
      <c r="K31" s="74">
        <f>IF(E31&gt;0,INDEX('Part IV-1'!$J$29:$J$64,MATCH($A31,'Part IV-1'!$C$29:$C$64,0)),"")</f>
        <v>0</v>
      </c>
      <c r="L31" s="74" t="str">
        <f t="shared" si="2"/>
        <v/>
      </c>
      <c r="M31" s="209">
        <f>IF(E31&gt;0,INDEX('Part IV-1'!$M$29:$M$64,MATCH($A31,'Part IV-1'!$C$29:$C$64,0)),"")</f>
        <v>0</v>
      </c>
      <c r="N31" s="210">
        <f>IF(E31&gt;0,INDEX('Part IV-1'!$N$29:$N$64,MATCH($A31,'Part IV-1'!$C$29:$C$64,0)),"")</f>
        <v>0</v>
      </c>
    </row>
    <row r="32" spans="1:14" x14ac:dyDescent="0.3">
      <c r="A32" s="149" t="s">
        <v>97</v>
      </c>
      <c r="B32" s="53">
        <f>IF(E32&gt;0,INDEX('Part IV-1'!$D$29:$D$64,MATCH($A32,'Part IV-1'!$C$29:$C$64,0)),"")</f>
        <v>0</v>
      </c>
      <c r="C32" s="54" t="s">
        <v>287</v>
      </c>
      <c r="D32" s="54" t="s">
        <v>288</v>
      </c>
      <c r="E32" s="70" t="str">
        <f>IF(INDEX('Part IV-1'!$E$29:$E$64,MATCH($A32,'Part IV-1'!$C$29:$C$64,0))&gt;0,INDEX('Part IV-1'!$E$29:$E$64,MATCH($A32,'Part IV-1'!$C$29:$C$64,0)),"")</f>
        <v/>
      </c>
      <c r="F32" s="53">
        <f>IF(E32&gt;0,INDEX('Part IV-1'!$F$29:$F$64,MATCH($A32,'Part IV-1'!$C$29:$C$64,0)),"")</f>
        <v>0</v>
      </c>
      <c r="G32" s="55" t="str">
        <f t="shared" si="0"/>
        <v/>
      </c>
      <c r="H32" s="56"/>
      <c r="I32" s="74">
        <f>IF(E32&gt;0,INDEX('Part IV-1'!$K$29:$K$64,MATCH($A32,'Part IV-1'!$C$29:$C$64,0)),"")</f>
        <v>0</v>
      </c>
      <c r="J32" s="74" t="str">
        <f t="shared" si="1"/>
        <v/>
      </c>
      <c r="K32" s="74">
        <f>IF(E32&gt;0,INDEX('Part IV-1'!$J$29:$J$64,MATCH($A32,'Part IV-1'!$C$29:$C$64,0)),"")</f>
        <v>0</v>
      </c>
      <c r="L32" s="74" t="str">
        <f t="shared" si="2"/>
        <v/>
      </c>
      <c r="M32" s="209">
        <f>IF(E32&gt;0,INDEX('Part IV-1'!$M$29:$M$64,MATCH($A32,'Part IV-1'!$C$29:$C$64,0)),"")</f>
        <v>0</v>
      </c>
      <c r="N32" s="210">
        <f>IF(E32&gt;0,INDEX('Part IV-1'!$N$29:$N$64,MATCH($A32,'Part IV-1'!$C$29:$C$64,0)),"")</f>
        <v>0</v>
      </c>
    </row>
    <row r="33" spans="1:14" x14ac:dyDescent="0.3">
      <c r="A33" s="149" t="s">
        <v>99</v>
      </c>
      <c r="B33" s="53">
        <f>IF(E33&gt;0,INDEX('Part IV-1'!$D$29:$D$64,MATCH($A33,'Part IV-1'!$C$29:$C$64,0)),"")</f>
        <v>0</v>
      </c>
      <c r="C33" s="54" t="s">
        <v>287</v>
      </c>
      <c r="D33" s="54" t="s">
        <v>288</v>
      </c>
      <c r="E33" s="70" t="str">
        <f>IF(INDEX('Part IV-1'!$E$29:$E$64,MATCH($A33,'Part IV-1'!$C$29:$C$64,0))&gt;0,INDEX('Part IV-1'!$E$29:$E$64,MATCH($A33,'Part IV-1'!$C$29:$C$64,0)),"")</f>
        <v/>
      </c>
      <c r="F33" s="53">
        <f>IF(E33&gt;0,INDEX('Part IV-1'!$F$29:$F$64,MATCH($A33,'Part IV-1'!$C$29:$C$64,0)),"")</f>
        <v>0</v>
      </c>
      <c r="G33" s="55" t="str">
        <f t="shared" si="0"/>
        <v/>
      </c>
      <c r="H33" s="56"/>
      <c r="I33" s="74">
        <f>IF(E33&gt;0,INDEX('Part IV-1'!$K$29:$K$64,MATCH($A33,'Part IV-1'!$C$29:$C$64,0)),"")</f>
        <v>0</v>
      </c>
      <c r="J33" s="74" t="str">
        <f t="shared" si="1"/>
        <v/>
      </c>
      <c r="K33" s="74">
        <f>IF(E33&gt;0,INDEX('Part IV-1'!$J$29:$J$64,MATCH($A33,'Part IV-1'!$C$29:$C$64,0)),"")</f>
        <v>0</v>
      </c>
      <c r="L33" s="74" t="str">
        <f t="shared" si="2"/>
        <v/>
      </c>
      <c r="M33" s="209">
        <f>IF(E33&gt;0,INDEX('Part IV-1'!$M$29:$M$64,MATCH($A33,'Part IV-1'!$C$29:$C$64,0)),"")</f>
        <v>0</v>
      </c>
      <c r="N33" s="210">
        <f>IF(E33&gt;0,INDEX('Part IV-1'!$N$29:$N$64,MATCH($A33,'Part IV-1'!$C$29:$C$64,0)),"")</f>
        <v>0</v>
      </c>
    </row>
    <row r="34" spans="1:14" x14ac:dyDescent="0.3">
      <c r="A34" s="149" t="s">
        <v>101</v>
      </c>
      <c r="B34" s="53">
        <f>IF(E34&gt;0,INDEX('Part IV-1'!$D$29:$D$64,MATCH($A34,'Part IV-1'!$C$29:$C$64,0)),"")</f>
        <v>0</v>
      </c>
      <c r="C34" s="54" t="s">
        <v>287</v>
      </c>
      <c r="D34" s="54" t="s">
        <v>288</v>
      </c>
      <c r="E34" s="70" t="str">
        <f>IF(INDEX('Part IV-1'!$E$29:$E$64,MATCH($A34,'Part IV-1'!$C$29:$C$64,0))&gt;0,INDEX('Part IV-1'!$E$29:$E$64,MATCH($A34,'Part IV-1'!$C$29:$C$64,0)),"")</f>
        <v/>
      </c>
      <c r="F34" s="53">
        <f>IF(E34&gt;0,INDEX('Part IV-1'!$F$29:$F$64,MATCH($A34,'Part IV-1'!$C$29:$C$64,0)),"")</f>
        <v>0</v>
      </c>
      <c r="G34" s="55" t="str">
        <f t="shared" si="0"/>
        <v/>
      </c>
      <c r="H34" s="56"/>
      <c r="I34" s="74">
        <f>IF(E34&gt;0,INDEX('Part IV-1'!$K$29:$K$64,MATCH($A34,'Part IV-1'!$C$29:$C$64,0)),"")</f>
        <v>0</v>
      </c>
      <c r="J34" s="74" t="str">
        <f t="shared" si="1"/>
        <v/>
      </c>
      <c r="K34" s="74">
        <f>IF(E34&gt;0,INDEX('Part IV-1'!$J$29:$J$64,MATCH($A34,'Part IV-1'!$C$29:$C$64,0)),"")</f>
        <v>0</v>
      </c>
      <c r="L34" s="74" t="str">
        <f t="shared" si="2"/>
        <v/>
      </c>
      <c r="M34" s="209">
        <f>IF(E34&gt;0,INDEX('Part IV-1'!$M$29:$M$64,MATCH($A34,'Part IV-1'!$C$29:$C$64,0)),"")</f>
        <v>0</v>
      </c>
      <c r="N34" s="210">
        <f>IF(E34&gt;0,INDEX('Part IV-1'!$N$29:$N$64,MATCH($A34,'Part IV-1'!$C$29:$C$64,0)),"")</f>
        <v>0</v>
      </c>
    </row>
    <row r="35" spans="1:14" x14ac:dyDescent="0.3">
      <c r="A35" s="149" t="s">
        <v>103</v>
      </c>
      <c r="B35" s="53">
        <f>IF(E35&gt;0,INDEX('Part IV-1'!$D$29:$D$64,MATCH($A35,'Part IV-1'!$C$29:$C$64,0)),"")</f>
        <v>0</v>
      </c>
      <c r="C35" s="54" t="s">
        <v>287</v>
      </c>
      <c r="D35" s="54" t="s">
        <v>288</v>
      </c>
      <c r="E35" s="70" t="str">
        <f>IF(INDEX('Part IV-1'!$E$29:$E$64,MATCH($A35,'Part IV-1'!$C$29:$C$64,0))&gt;0,INDEX('Part IV-1'!$E$29:$E$64,MATCH($A35,'Part IV-1'!$C$29:$C$64,0)),"")</f>
        <v/>
      </c>
      <c r="F35" s="53">
        <f>IF(E35&gt;0,INDEX('Part IV-1'!$F$29:$F$64,MATCH($A35,'Part IV-1'!$C$29:$C$64,0)),"")</f>
        <v>0</v>
      </c>
      <c r="G35" s="55" t="str">
        <f t="shared" si="0"/>
        <v/>
      </c>
      <c r="H35" s="56"/>
      <c r="I35" s="74">
        <f>IF(E35&gt;0,INDEX('Part IV-1'!$K$29:$K$64,MATCH($A35,'Part IV-1'!$C$29:$C$64,0)),"")</f>
        <v>0</v>
      </c>
      <c r="J35" s="74" t="str">
        <f t="shared" ref="J35:J66" si="3">IFERROR(I35*E35,"")</f>
        <v/>
      </c>
      <c r="K35" s="74">
        <f>IF(E35&gt;0,INDEX('Part IV-1'!$J$29:$J$64,MATCH($A35,'Part IV-1'!$C$29:$C$64,0)),"")</f>
        <v>0</v>
      </c>
      <c r="L35" s="74" t="str">
        <f t="shared" ref="L35:L66" si="4">IFERROR(K35*E35,"")</f>
        <v/>
      </c>
      <c r="M35" s="209">
        <f>IF(E35&gt;0,INDEX('Part IV-1'!$M$29:$M$64,MATCH($A35,'Part IV-1'!$C$29:$C$64,0)),"")</f>
        <v>0</v>
      </c>
      <c r="N35" s="210">
        <f>IF(E35&gt;0,INDEX('Part IV-1'!$N$29:$N$64,MATCH($A35,'Part IV-1'!$C$29:$C$64,0)),"")</f>
        <v>0</v>
      </c>
    </row>
    <row r="36" spans="1:14" x14ac:dyDescent="0.3">
      <c r="A36" s="149" t="s">
        <v>105</v>
      </c>
      <c r="B36" s="53">
        <f>IF(E36&gt;0,INDEX('Part IV-1'!$D$29:$D$64,MATCH($A36,'Part IV-1'!$C$29:$C$64,0)),"")</f>
        <v>0</v>
      </c>
      <c r="C36" s="54" t="s">
        <v>287</v>
      </c>
      <c r="D36" s="54" t="s">
        <v>288</v>
      </c>
      <c r="E36" s="70" t="str">
        <f>IF(INDEX('Part IV-1'!$E$29:$E$64,MATCH($A36,'Part IV-1'!$C$29:$C$64,0))&gt;0,INDEX('Part IV-1'!$E$29:$E$64,MATCH($A36,'Part IV-1'!$C$29:$C$64,0)),"")</f>
        <v/>
      </c>
      <c r="F36" s="53">
        <f>IF(E36&gt;0,INDEX('Part IV-1'!$F$29:$F$64,MATCH($A36,'Part IV-1'!$C$29:$C$64,0)),"")</f>
        <v>0</v>
      </c>
      <c r="G36" s="55" t="str">
        <f t="shared" si="0"/>
        <v/>
      </c>
      <c r="H36" s="56"/>
      <c r="I36" s="74">
        <f>IF(E36&gt;0,INDEX('Part IV-1'!$K$29:$K$64,MATCH($A36,'Part IV-1'!$C$29:$C$64,0)),"")</f>
        <v>0</v>
      </c>
      <c r="J36" s="74" t="str">
        <f t="shared" si="3"/>
        <v/>
      </c>
      <c r="K36" s="74">
        <f>IF(E36&gt;0,INDEX('Part IV-1'!$J$29:$J$64,MATCH($A36,'Part IV-1'!$C$29:$C$64,0)),"")</f>
        <v>0</v>
      </c>
      <c r="L36" s="74" t="str">
        <f t="shared" si="4"/>
        <v/>
      </c>
      <c r="M36" s="209">
        <f>IF(E36&gt;0,INDEX('Part IV-1'!$M$29:$M$64,MATCH($A36,'Part IV-1'!$C$29:$C$64,0)),"")</f>
        <v>0</v>
      </c>
      <c r="N36" s="210">
        <f>IF(E36&gt;0,INDEX('Part IV-1'!$N$29:$N$64,MATCH($A36,'Part IV-1'!$C$29:$C$64,0)),"")</f>
        <v>0</v>
      </c>
    </row>
    <row r="37" spans="1:14" x14ac:dyDescent="0.3">
      <c r="A37" s="149" t="s">
        <v>107</v>
      </c>
      <c r="B37" s="53">
        <f>IF(E37&gt;0,INDEX('Part IV-1'!$D$29:$D$64,MATCH($A37,'Part IV-1'!$C$29:$C$64,0)),"")</f>
        <v>0</v>
      </c>
      <c r="C37" s="54" t="s">
        <v>287</v>
      </c>
      <c r="D37" s="54" t="s">
        <v>288</v>
      </c>
      <c r="E37" s="70" t="str">
        <f>IF(INDEX('Part IV-1'!$E$29:$E$64,MATCH($A37,'Part IV-1'!$C$29:$C$64,0))&gt;0,INDEX('Part IV-1'!$E$29:$E$64,MATCH($A37,'Part IV-1'!$C$29:$C$64,0)),"")</f>
        <v/>
      </c>
      <c r="F37" s="53">
        <f>IF(E37&gt;0,INDEX('Part IV-1'!$F$29:$F$64,MATCH($A37,'Part IV-1'!$C$29:$C$64,0)),"")</f>
        <v>0</v>
      </c>
      <c r="G37" s="55" t="str">
        <f t="shared" si="0"/>
        <v/>
      </c>
      <c r="H37" s="56"/>
      <c r="I37" s="74">
        <f>IF(E37&gt;0,INDEX('Part IV-1'!$K$29:$K$64,MATCH($A37,'Part IV-1'!$C$29:$C$64,0)),"")</f>
        <v>0</v>
      </c>
      <c r="J37" s="74" t="str">
        <f t="shared" si="3"/>
        <v/>
      </c>
      <c r="K37" s="74">
        <f>IF(E37&gt;0,INDEX('Part IV-1'!$J$29:$J$64,MATCH($A37,'Part IV-1'!$C$29:$C$64,0)),"")</f>
        <v>0</v>
      </c>
      <c r="L37" s="74" t="str">
        <f t="shared" si="4"/>
        <v/>
      </c>
      <c r="M37" s="209">
        <f>IF(E37&gt;0,INDEX('Part IV-1'!$M$29:$M$64,MATCH($A37,'Part IV-1'!$C$29:$C$64,0)),"")</f>
        <v>0</v>
      </c>
      <c r="N37" s="210">
        <f>IF(E37&gt;0,INDEX('Part IV-1'!$N$29:$N$64,MATCH($A37,'Part IV-1'!$C$29:$C$64,0)),"")</f>
        <v>0</v>
      </c>
    </row>
    <row r="38" spans="1:14" ht="12.5" thickBot="1" x14ac:dyDescent="0.35">
      <c r="A38" s="150" t="s">
        <v>109</v>
      </c>
      <c r="B38" s="91">
        <f>IF(E38&gt;0,INDEX('Part IV-1'!$D$29:$D$64,MATCH($A38,'Part IV-1'!$C$29:$C$64,0)),"")</f>
        <v>0</v>
      </c>
      <c r="C38" s="92" t="s">
        <v>287</v>
      </c>
      <c r="D38" s="92" t="s">
        <v>288</v>
      </c>
      <c r="E38" s="93" t="str">
        <f>IF(INDEX('Part IV-1'!$E$29:$E$64,MATCH($A38,'Part IV-1'!$C$29:$C$64,0))&gt;0,INDEX('Part IV-1'!$E$29:$E$64,MATCH($A38,'Part IV-1'!$C$29:$C$64,0)),"")</f>
        <v/>
      </c>
      <c r="F38" s="91">
        <f>IF(E38&gt;0,INDEX('Part IV-1'!$F$29:$F$64,MATCH($A38,'Part IV-1'!$C$29:$C$64,0)),"")</f>
        <v>0</v>
      </c>
      <c r="G38" s="94" t="str">
        <f t="shared" si="0"/>
        <v/>
      </c>
      <c r="H38" s="95"/>
      <c r="I38" s="96">
        <f>IF(E38&gt;0,INDEX('Part IV-1'!$K$29:$K$64,MATCH($A38,'Part IV-1'!$C$29:$C$64,0)),"")</f>
        <v>0</v>
      </c>
      <c r="J38" s="96" t="str">
        <f t="shared" si="3"/>
        <v/>
      </c>
      <c r="K38" s="96">
        <f>IF(E38&gt;0,INDEX('Part IV-1'!$J$29:$J$64,MATCH($A38,'Part IV-1'!$C$29:$C$64,0)),"")</f>
        <v>0</v>
      </c>
      <c r="L38" s="211" t="str">
        <f t="shared" si="4"/>
        <v/>
      </c>
      <c r="M38" s="212">
        <f>IF(E38&gt;0,INDEX('Part IV-1'!$M$29:$M$64,MATCH($A38,'Part IV-1'!$C$29:$C$64,0)),"")</f>
        <v>0</v>
      </c>
      <c r="N38" s="213">
        <f>IF(E38&gt;0,INDEX('Part IV-1'!$N$29:$N$64,MATCH($A38,'Part IV-1'!$C$29:$C$64,0)),"")</f>
        <v>0</v>
      </c>
    </row>
    <row r="39" spans="1:14" x14ac:dyDescent="0.3">
      <c r="A39" s="151" t="s">
        <v>42</v>
      </c>
      <c r="B39" s="97">
        <f>IF(E39&gt;0,INDEX('Part IV-1'!$Q$30:$Q$64,MATCH($A39,'Part IV-1'!$P$30:$P$64,0)),"")</f>
        <v>0</v>
      </c>
      <c r="C39" s="98" t="s">
        <v>289</v>
      </c>
      <c r="D39" s="98" t="s">
        <v>290</v>
      </c>
      <c r="E39" s="99" t="str">
        <f>IF(INDEX('Part IV-1'!$R$30:$R$64,MATCH($A39,'Part IV-1'!$P$30:$P$64,0))&gt;0,INDEX('Part IV-1'!$R$30:$R$64,MATCH($A39,'Part IV-1'!$P$30:$P$64,0)),"")</f>
        <v/>
      </c>
      <c r="F39" s="97"/>
      <c r="G39" s="100"/>
      <c r="H39" s="101"/>
      <c r="I39" s="102">
        <f>IF(E39&gt;0,INDEX('Part IV-1'!$W$30:$W$64,MATCH($A39,'Part IV-1'!$P$30:$P$64,0)),"")</f>
        <v>0</v>
      </c>
      <c r="J39" s="102" t="str">
        <f t="shared" si="3"/>
        <v/>
      </c>
      <c r="K39" s="102">
        <f>IF(E39&gt;0,INDEX('Part IV-1'!$V$30:$V$64,MATCH($A39,'Part IV-1'!$P$30:$P$64,0)),"")</f>
        <v>0</v>
      </c>
      <c r="L39" s="102" t="str">
        <f t="shared" si="4"/>
        <v/>
      </c>
      <c r="M39" s="214">
        <f>IF(E39&gt;0,INDEX('Part IV-1'!$Y$30:$Y$64,MATCH($A39,'Part IV-1'!$P$30:$P$64,0)),"")</f>
        <v>0</v>
      </c>
      <c r="N39" s="215">
        <f>IF(E39&gt;0,INDEX('Part IV-1'!$Z$30:$Z$64,MATCH($A39,'Part IV-1'!$P$30:$P$64,0)),"")</f>
        <v>0</v>
      </c>
    </row>
    <row r="40" spans="1:14" x14ac:dyDescent="0.3">
      <c r="A40" s="152" t="s">
        <v>44</v>
      </c>
      <c r="B40" s="49">
        <f>IF(E40&gt;0,INDEX('Part IV-1'!$Q$30:$Q$64,MATCH($A40,'Part IV-1'!$P$30:$P$64,0)),"")</f>
        <v>0</v>
      </c>
      <c r="C40" s="50" t="s">
        <v>289</v>
      </c>
      <c r="D40" s="50" t="s">
        <v>290</v>
      </c>
      <c r="E40" s="71" t="str">
        <f>IF(INDEX('Part IV-1'!$R$30:$R$64,MATCH($A40,'Part IV-1'!$P$30:$P$64,0))&gt;0,INDEX('Part IV-1'!$R$30:$R$64,MATCH($A40,'Part IV-1'!$P$30:$P$64,0)),"")</f>
        <v/>
      </c>
      <c r="F40" s="49"/>
      <c r="G40" s="51"/>
      <c r="H40" s="52"/>
      <c r="I40" s="75">
        <f>IF(E40&gt;0,INDEX('Part IV-1'!$W$30:$W$64,MATCH($A40,'Part IV-1'!$P$30:$P$64,0)),"")</f>
        <v>0</v>
      </c>
      <c r="J40" s="75" t="str">
        <f t="shared" si="3"/>
        <v/>
      </c>
      <c r="K40" s="75">
        <f>IF(E40&gt;0,INDEX('Part IV-1'!$V$30:$V$64,MATCH($A40,'Part IV-1'!$P$30:$P$64,0)),"")</f>
        <v>0</v>
      </c>
      <c r="L40" s="75" t="str">
        <f t="shared" si="4"/>
        <v/>
      </c>
      <c r="M40" s="214">
        <f>IF(E40&gt;0,INDEX('Part IV-1'!$Y$30:$Y$64,MATCH($A40,'Part IV-1'!$P$30:$P$64,0)),"")</f>
        <v>0</v>
      </c>
      <c r="N40" s="215">
        <f>IF(E40&gt;0,INDEX('Part IV-1'!$Z$30:$Z$64,MATCH($A40,'Part IV-1'!$P$30:$P$64,0)),"")</f>
        <v>0</v>
      </c>
    </row>
    <row r="41" spans="1:14" x14ac:dyDescent="0.3">
      <c r="A41" s="152" t="s">
        <v>46</v>
      </c>
      <c r="B41" s="49">
        <f>IF(E41&gt;0,INDEX('Part IV-1'!$Q$30:$Q$64,MATCH($A41,'Part IV-1'!$P$30:$P$64,0)),"")</f>
        <v>0</v>
      </c>
      <c r="C41" s="50" t="s">
        <v>289</v>
      </c>
      <c r="D41" s="50" t="s">
        <v>290</v>
      </c>
      <c r="E41" s="71" t="str">
        <f>IF(INDEX('Part IV-1'!$R$30:$R$64,MATCH($A41,'Part IV-1'!$P$30:$P$64,0))&gt;0,INDEX('Part IV-1'!$R$30:$R$64,MATCH($A41,'Part IV-1'!$P$30:$P$64,0)),"")</f>
        <v/>
      </c>
      <c r="F41" s="49"/>
      <c r="G41" s="51"/>
      <c r="H41" s="52"/>
      <c r="I41" s="75">
        <f>IF(E41&gt;0,INDEX('Part IV-1'!$W$30:$W$64,MATCH($A41,'Part IV-1'!$P$30:$P$64,0)),"")</f>
        <v>0</v>
      </c>
      <c r="J41" s="75" t="str">
        <f t="shared" si="3"/>
        <v/>
      </c>
      <c r="K41" s="75">
        <f>IF(E41&gt;0,INDEX('Part IV-1'!$V$30:$V$64,MATCH($A41,'Part IV-1'!$P$30:$P$64,0)),"")</f>
        <v>0</v>
      </c>
      <c r="L41" s="75" t="str">
        <f t="shared" si="4"/>
        <v/>
      </c>
      <c r="M41" s="214">
        <f>IF(E41&gt;0,INDEX('Part IV-1'!$Y$30:$Y$64,MATCH($A41,'Part IV-1'!$P$30:$P$64,0)),"")</f>
        <v>0</v>
      </c>
      <c r="N41" s="215">
        <f>IF(E41&gt;0,INDEX('Part IV-1'!$Z$30:$Z$64,MATCH($A41,'Part IV-1'!$P$30:$P$64,0)),"")</f>
        <v>0</v>
      </c>
    </row>
    <row r="42" spans="1:14" x14ac:dyDescent="0.3">
      <c r="A42" s="152" t="s">
        <v>48</v>
      </c>
      <c r="B42" s="49">
        <f>IF(E42&gt;0,INDEX('Part IV-1'!$Q$30:$Q$64,MATCH($A42,'Part IV-1'!$P$30:$P$64,0)),"")</f>
        <v>0</v>
      </c>
      <c r="C42" s="50" t="s">
        <v>289</v>
      </c>
      <c r="D42" s="50" t="s">
        <v>290</v>
      </c>
      <c r="E42" s="71" t="str">
        <f>IF(INDEX('Part IV-1'!$R$30:$R$64,MATCH($A42,'Part IV-1'!$P$30:$P$64,0))&gt;0,INDEX('Part IV-1'!$R$30:$R$64,MATCH($A42,'Part IV-1'!$P$30:$P$64,0)),"")</f>
        <v/>
      </c>
      <c r="F42" s="49"/>
      <c r="G42" s="51"/>
      <c r="H42" s="52"/>
      <c r="I42" s="75">
        <f>IF(E42&gt;0,INDEX('Part IV-1'!$W$30:$W$64,MATCH($A42,'Part IV-1'!$P$30:$P$64,0)),"")</f>
        <v>0</v>
      </c>
      <c r="J42" s="75" t="str">
        <f t="shared" si="3"/>
        <v/>
      </c>
      <c r="K42" s="75">
        <f>IF(E42&gt;0,INDEX('Part IV-1'!$V$30:$V$64,MATCH($A42,'Part IV-1'!$P$30:$P$64,0)),"")</f>
        <v>0</v>
      </c>
      <c r="L42" s="75" t="str">
        <f t="shared" si="4"/>
        <v/>
      </c>
      <c r="M42" s="214">
        <f>IF(E42&gt;0,INDEX('Part IV-1'!$Y$30:$Y$64,MATCH($A42,'Part IV-1'!$P$30:$P$64,0)),"")</f>
        <v>0</v>
      </c>
      <c r="N42" s="215">
        <f>IF(E42&gt;0,INDEX('Part IV-1'!$Z$30:$Z$64,MATCH($A42,'Part IV-1'!$P$30:$P$64,0)),"")</f>
        <v>0</v>
      </c>
    </row>
    <row r="43" spans="1:14" x14ac:dyDescent="0.3">
      <c r="A43" s="152" t="s">
        <v>50</v>
      </c>
      <c r="B43" s="49">
        <f>IF(E43&gt;0,INDEX('Part IV-1'!$Q$30:$Q$64,MATCH($A43,'Part IV-1'!$P$30:$P$64,0)),"")</f>
        <v>0</v>
      </c>
      <c r="C43" s="50" t="s">
        <v>289</v>
      </c>
      <c r="D43" s="50" t="s">
        <v>290</v>
      </c>
      <c r="E43" s="71" t="str">
        <f>IF(INDEX('Part IV-1'!$R$30:$R$64,MATCH($A43,'Part IV-1'!$P$30:$P$64,0))&gt;0,INDEX('Part IV-1'!$R$30:$R$64,MATCH($A43,'Part IV-1'!$P$30:$P$64,0)),"")</f>
        <v/>
      </c>
      <c r="F43" s="49"/>
      <c r="G43" s="51"/>
      <c r="H43" s="52"/>
      <c r="I43" s="75">
        <f>IF(E43&gt;0,INDEX('Part IV-1'!$W$30:$W$64,MATCH($A43,'Part IV-1'!$P$30:$P$64,0)),"")</f>
        <v>0</v>
      </c>
      <c r="J43" s="75" t="str">
        <f t="shared" si="3"/>
        <v/>
      </c>
      <c r="K43" s="75">
        <f>IF(E43&gt;0,INDEX('Part IV-1'!$V$30:$V$64,MATCH($A43,'Part IV-1'!$P$30:$P$64,0)),"")</f>
        <v>0</v>
      </c>
      <c r="L43" s="75" t="str">
        <f t="shared" si="4"/>
        <v/>
      </c>
      <c r="M43" s="214">
        <f>IF(E43&gt;0,INDEX('Part IV-1'!$Y$30:$Y$64,MATCH($A43,'Part IV-1'!$P$30:$P$64,0)),"")</f>
        <v>0</v>
      </c>
      <c r="N43" s="215">
        <f>IF(E43&gt;0,INDEX('Part IV-1'!$Z$30:$Z$64,MATCH($A43,'Part IV-1'!$P$30:$P$64,0)),"")</f>
        <v>0</v>
      </c>
    </row>
    <row r="44" spans="1:14" x14ac:dyDescent="0.3">
      <c r="A44" s="152" t="s">
        <v>52</v>
      </c>
      <c r="B44" s="49">
        <f>IF(E44&gt;0,INDEX('Part IV-1'!$Q$30:$Q$64,MATCH($A44,'Part IV-1'!$P$30:$P$64,0)),"")</f>
        <v>0</v>
      </c>
      <c r="C44" s="50" t="s">
        <v>289</v>
      </c>
      <c r="D44" s="50" t="s">
        <v>290</v>
      </c>
      <c r="E44" s="71" t="str">
        <f>IF(INDEX('Part IV-1'!$R$30:$R$64,MATCH($A44,'Part IV-1'!$P$30:$P$64,0))&gt;0,INDEX('Part IV-1'!$R$30:$R$64,MATCH($A44,'Part IV-1'!$P$30:$P$64,0)),"")</f>
        <v/>
      </c>
      <c r="F44" s="49"/>
      <c r="G44" s="51"/>
      <c r="H44" s="52"/>
      <c r="I44" s="75">
        <f>IF(E44&gt;0,INDEX('Part IV-1'!$W$30:$W$64,MATCH($A44,'Part IV-1'!$P$30:$P$64,0)),"")</f>
        <v>0</v>
      </c>
      <c r="J44" s="75" t="str">
        <f t="shared" si="3"/>
        <v/>
      </c>
      <c r="K44" s="75">
        <f>IF(E44&gt;0,INDEX('Part IV-1'!$V$30:$V$64,MATCH($A44,'Part IV-1'!$P$30:$P$64,0)),"")</f>
        <v>0</v>
      </c>
      <c r="L44" s="75" t="str">
        <f t="shared" si="4"/>
        <v/>
      </c>
      <c r="M44" s="214">
        <f>IF(E44&gt;0,INDEX('Part IV-1'!$Y$30:$Y$64,MATCH($A44,'Part IV-1'!$P$30:$P$64,0)),"")</f>
        <v>0</v>
      </c>
      <c r="N44" s="215">
        <f>IF(E44&gt;0,INDEX('Part IV-1'!$Z$30:$Z$64,MATCH($A44,'Part IV-1'!$P$30:$P$64,0)),"")</f>
        <v>0</v>
      </c>
    </row>
    <row r="45" spans="1:14" x14ac:dyDescent="0.3">
      <c r="A45" s="152" t="s">
        <v>54</v>
      </c>
      <c r="B45" s="49">
        <f>IF(E45&gt;0,INDEX('Part IV-1'!$Q$30:$Q$64,MATCH($A45,'Part IV-1'!$P$30:$P$64,0)),"")</f>
        <v>0</v>
      </c>
      <c r="C45" s="50" t="s">
        <v>289</v>
      </c>
      <c r="D45" s="50" t="s">
        <v>290</v>
      </c>
      <c r="E45" s="71" t="str">
        <f>IF(INDEX('Part IV-1'!$R$30:$R$64,MATCH($A45,'Part IV-1'!$P$30:$P$64,0))&gt;0,INDEX('Part IV-1'!$R$30:$R$64,MATCH($A45,'Part IV-1'!$P$30:$P$64,0)),"")</f>
        <v/>
      </c>
      <c r="F45" s="49"/>
      <c r="G45" s="51"/>
      <c r="H45" s="52"/>
      <c r="I45" s="75">
        <f>IF(E45&gt;0,INDEX('Part IV-1'!$W$30:$W$64,MATCH($A45,'Part IV-1'!$P$30:$P$64,0)),"")</f>
        <v>0</v>
      </c>
      <c r="J45" s="75" t="str">
        <f t="shared" si="3"/>
        <v/>
      </c>
      <c r="K45" s="75">
        <f>IF(E45&gt;0,INDEX('Part IV-1'!$V$30:$V$64,MATCH($A45,'Part IV-1'!$P$30:$P$64,0)),"")</f>
        <v>0</v>
      </c>
      <c r="L45" s="75" t="str">
        <f t="shared" si="4"/>
        <v/>
      </c>
      <c r="M45" s="214">
        <f>IF(E45&gt;0,INDEX('Part IV-1'!$Y$30:$Y$64,MATCH($A45,'Part IV-1'!$P$30:$P$64,0)),"")</f>
        <v>0</v>
      </c>
      <c r="N45" s="215">
        <f>IF(E45&gt;0,INDEX('Part IV-1'!$Z$30:$Z$64,MATCH($A45,'Part IV-1'!$P$30:$P$64,0)),"")</f>
        <v>0</v>
      </c>
    </row>
    <row r="46" spans="1:14" x14ac:dyDescent="0.3">
      <c r="A46" s="152" t="s">
        <v>56</v>
      </c>
      <c r="B46" s="49">
        <f>IF(E46&gt;0,INDEX('Part IV-1'!$Q$30:$Q$64,MATCH($A46,'Part IV-1'!$P$30:$P$64,0)),"")</f>
        <v>0</v>
      </c>
      <c r="C46" s="50" t="s">
        <v>289</v>
      </c>
      <c r="D46" s="50" t="s">
        <v>290</v>
      </c>
      <c r="E46" s="71" t="str">
        <f>IF(INDEX('Part IV-1'!$R$30:$R$64,MATCH($A46,'Part IV-1'!$P$30:$P$64,0))&gt;0,INDEX('Part IV-1'!$R$30:$R$64,MATCH($A46,'Part IV-1'!$P$30:$P$64,0)),"")</f>
        <v/>
      </c>
      <c r="F46" s="49"/>
      <c r="G46" s="51"/>
      <c r="H46" s="52"/>
      <c r="I46" s="75">
        <f>IF(E46&gt;0,INDEX('Part IV-1'!$W$30:$W$64,MATCH($A46,'Part IV-1'!$P$30:$P$64,0)),"")</f>
        <v>0</v>
      </c>
      <c r="J46" s="75" t="str">
        <f t="shared" si="3"/>
        <v/>
      </c>
      <c r="K46" s="75">
        <f>IF(E46&gt;0,INDEX('Part IV-1'!$V$30:$V$64,MATCH($A46,'Part IV-1'!$P$30:$P$64,0)),"")</f>
        <v>0</v>
      </c>
      <c r="L46" s="75" t="str">
        <f t="shared" si="4"/>
        <v/>
      </c>
      <c r="M46" s="214">
        <f>IF(E46&gt;0,INDEX('Part IV-1'!$Y$30:$Y$64,MATCH($A46,'Part IV-1'!$P$30:$P$64,0)),"")</f>
        <v>0</v>
      </c>
      <c r="N46" s="215">
        <f>IF(E46&gt;0,INDEX('Part IV-1'!$Z$30:$Z$64,MATCH($A46,'Part IV-1'!$P$30:$P$64,0)),"")</f>
        <v>0</v>
      </c>
    </row>
    <row r="47" spans="1:14" x14ac:dyDescent="0.3">
      <c r="A47" s="152" t="s">
        <v>58</v>
      </c>
      <c r="B47" s="49">
        <f>IF(E47&gt;0,INDEX('Part IV-1'!$Q$30:$Q$64,MATCH($A47,'Part IV-1'!$P$30:$P$64,0)),"")</f>
        <v>0</v>
      </c>
      <c r="C47" s="50" t="s">
        <v>289</v>
      </c>
      <c r="D47" s="50" t="s">
        <v>290</v>
      </c>
      <c r="E47" s="71" t="str">
        <f>IF(INDEX('Part IV-1'!$R$30:$R$64,MATCH($A47,'Part IV-1'!$P$30:$P$64,0))&gt;0,INDEX('Part IV-1'!$R$30:$R$64,MATCH($A47,'Part IV-1'!$P$30:$P$64,0)),"")</f>
        <v/>
      </c>
      <c r="F47" s="49"/>
      <c r="G47" s="51"/>
      <c r="H47" s="52"/>
      <c r="I47" s="75">
        <f>IF(E47&gt;0,INDEX('Part IV-1'!$W$30:$W$64,MATCH($A47,'Part IV-1'!$P$30:$P$64,0)),"")</f>
        <v>0</v>
      </c>
      <c r="J47" s="75" t="str">
        <f t="shared" si="3"/>
        <v/>
      </c>
      <c r="K47" s="75">
        <f>IF(E47&gt;0,INDEX('Part IV-1'!$V$30:$V$64,MATCH($A47,'Part IV-1'!$P$30:$P$64,0)),"")</f>
        <v>0</v>
      </c>
      <c r="L47" s="75" t="str">
        <f t="shared" si="4"/>
        <v/>
      </c>
      <c r="M47" s="214">
        <f>IF(E47&gt;0,INDEX('Part IV-1'!$Y$30:$Y$64,MATCH($A47,'Part IV-1'!$P$30:$P$64,0)),"")</f>
        <v>0</v>
      </c>
      <c r="N47" s="215">
        <f>IF(E47&gt;0,INDEX('Part IV-1'!$Z$30:$Z$64,MATCH($A47,'Part IV-1'!$P$30:$P$64,0)),"")</f>
        <v>0</v>
      </c>
    </row>
    <row r="48" spans="1:14" x14ac:dyDescent="0.3">
      <c r="A48" s="152" t="s">
        <v>60</v>
      </c>
      <c r="B48" s="49">
        <f>IF(E48&gt;0,INDEX('Part IV-1'!$Q$30:$Q$64,MATCH($A48,'Part IV-1'!$P$30:$P$64,0)),"")</f>
        <v>0</v>
      </c>
      <c r="C48" s="50" t="s">
        <v>289</v>
      </c>
      <c r="D48" s="50" t="s">
        <v>290</v>
      </c>
      <c r="E48" s="71" t="str">
        <f>IF(INDEX('Part IV-1'!$R$30:$R$64,MATCH($A48,'Part IV-1'!$P$30:$P$64,0))&gt;0,INDEX('Part IV-1'!$R$30:$R$64,MATCH($A48,'Part IV-1'!$P$30:$P$64,0)),"")</f>
        <v/>
      </c>
      <c r="F48" s="49"/>
      <c r="G48" s="51"/>
      <c r="H48" s="52"/>
      <c r="I48" s="75">
        <f>IF(E48&gt;0,INDEX('Part IV-1'!$W$30:$W$64,MATCH($A48,'Part IV-1'!$P$30:$P$64,0)),"")</f>
        <v>0</v>
      </c>
      <c r="J48" s="75" t="str">
        <f t="shared" si="3"/>
        <v/>
      </c>
      <c r="K48" s="75">
        <f>IF(E48&gt;0,INDEX('Part IV-1'!$V$30:$V$64,MATCH($A48,'Part IV-1'!$P$30:$P$64,0)),"")</f>
        <v>0</v>
      </c>
      <c r="L48" s="75" t="str">
        <f t="shared" si="4"/>
        <v/>
      </c>
      <c r="M48" s="214">
        <f>IF(E48&gt;0,INDEX('Part IV-1'!$Y$30:$Y$64,MATCH($A48,'Part IV-1'!$P$30:$P$64,0)),"")</f>
        <v>0</v>
      </c>
      <c r="N48" s="215">
        <f>IF(E48&gt;0,INDEX('Part IV-1'!$Z$30:$Z$64,MATCH($A48,'Part IV-1'!$P$30:$P$64,0)),"")</f>
        <v>0</v>
      </c>
    </row>
    <row r="49" spans="1:14" x14ac:dyDescent="0.3">
      <c r="A49" s="152" t="s">
        <v>62</v>
      </c>
      <c r="B49" s="49">
        <f>IF(E49&gt;0,INDEX('Part IV-1'!$Q$30:$Q$64,MATCH($A49,'Part IV-1'!$P$30:$P$64,0)),"")</f>
        <v>0</v>
      </c>
      <c r="C49" s="50" t="s">
        <v>289</v>
      </c>
      <c r="D49" s="50" t="s">
        <v>290</v>
      </c>
      <c r="E49" s="71" t="str">
        <f>IF(INDEX('Part IV-1'!$R$30:$R$64,MATCH($A49,'Part IV-1'!$P$30:$P$64,0))&gt;0,INDEX('Part IV-1'!$R$30:$R$64,MATCH($A49,'Part IV-1'!$P$30:$P$64,0)),"")</f>
        <v/>
      </c>
      <c r="F49" s="49"/>
      <c r="G49" s="51"/>
      <c r="H49" s="52"/>
      <c r="I49" s="75">
        <f>IF(E49&gt;0,INDEX('Part IV-1'!$W$30:$W$64,MATCH($A49,'Part IV-1'!$P$30:$P$64,0)),"")</f>
        <v>0</v>
      </c>
      <c r="J49" s="75" t="str">
        <f t="shared" si="3"/>
        <v/>
      </c>
      <c r="K49" s="75">
        <f>IF(E49&gt;0,INDEX('Part IV-1'!$V$30:$V$64,MATCH($A49,'Part IV-1'!$P$30:$P$64,0)),"")</f>
        <v>0</v>
      </c>
      <c r="L49" s="75" t="str">
        <f t="shared" si="4"/>
        <v/>
      </c>
      <c r="M49" s="214">
        <f>IF(E49&gt;0,INDEX('Part IV-1'!$Y$30:$Y$64,MATCH($A49,'Part IV-1'!$P$30:$P$64,0)),"")</f>
        <v>0</v>
      </c>
      <c r="N49" s="215">
        <f>IF(E49&gt;0,INDEX('Part IV-1'!$Z$30:$Z$64,MATCH($A49,'Part IV-1'!$P$30:$P$64,0)),"")</f>
        <v>0</v>
      </c>
    </row>
    <row r="50" spans="1:14" x14ac:dyDescent="0.3">
      <c r="A50" s="152" t="s">
        <v>64</v>
      </c>
      <c r="B50" s="49">
        <f>IF(E50&gt;0,INDEX('Part IV-1'!$Q$30:$Q$64,MATCH($A50,'Part IV-1'!$P$30:$P$64,0)),"")</f>
        <v>0</v>
      </c>
      <c r="C50" s="50" t="s">
        <v>289</v>
      </c>
      <c r="D50" s="50" t="s">
        <v>290</v>
      </c>
      <c r="E50" s="71" t="str">
        <f>IF(INDEX('Part IV-1'!$R$30:$R$64,MATCH($A50,'Part IV-1'!$P$30:$P$64,0))&gt;0,INDEX('Part IV-1'!$R$30:$R$64,MATCH($A50,'Part IV-1'!$P$30:$P$64,0)),"")</f>
        <v/>
      </c>
      <c r="F50" s="49"/>
      <c r="G50" s="51"/>
      <c r="H50" s="52"/>
      <c r="I50" s="75">
        <f>IF(E50&gt;0,INDEX('Part IV-1'!$W$30:$W$64,MATCH($A50,'Part IV-1'!$P$30:$P$64,0)),"")</f>
        <v>0</v>
      </c>
      <c r="J50" s="75" t="str">
        <f t="shared" si="3"/>
        <v/>
      </c>
      <c r="K50" s="75">
        <f>IF(E50&gt;0,INDEX('Part IV-1'!$V$30:$V$64,MATCH($A50,'Part IV-1'!$P$30:$P$64,0)),"")</f>
        <v>0</v>
      </c>
      <c r="L50" s="75" t="str">
        <f t="shared" si="4"/>
        <v/>
      </c>
      <c r="M50" s="214">
        <f>IF(E50&gt;0,INDEX('Part IV-1'!$Y$30:$Y$64,MATCH($A50,'Part IV-1'!$P$30:$P$64,0)),"")</f>
        <v>0</v>
      </c>
      <c r="N50" s="215">
        <f>IF(E50&gt;0,INDEX('Part IV-1'!$Z$30:$Z$64,MATCH($A50,'Part IV-1'!$P$30:$P$64,0)),"")</f>
        <v>0</v>
      </c>
    </row>
    <row r="51" spans="1:14" x14ac:dyDescent="0.3">
      <c r="A51" s="152" t="s">
        <v>66</v>
      </c>
      <c r="B51" s="49">
        <f>IF(E51&gt;0,INDEX('Part IV-1'!$Q$30:$Q$64,MATCH($A51,'Part IV-1'!$P$30:$P$64,0)),"")</f>
        <v>0</v>
      </c>
      <c r="C51" s="50" t="s">
        <v>289</v>
      </c>
      <c r="D51" s="50" t="s">
        <v>290</v>
      </c>
      <c r="E51" s="71" t="str">
        <f>IF(INDEX('Part IV-1'!$R$30:$R$64,MATCH($A51,'Part IV-1'!$P$30:$P$64,0))&gt;0,INDEX('Part IV-1'!$R$30:$R$64,MATCH($A51,'Part IV-1'!$P$30:$P$64,0)),"")</f>
        <v/>
      </c>
      <c r="F51" s="49"/>
      <c r="G51" s="51"/>
      <c r="H51" s="52"/>
      <c r="I51" s="75">
        <f>IF(E51&gt;0,INDEX('Part IV-1'!$W$30:$W$64,MATCH($A51,'Part IV-1'!$P$30:$P$64,0)),"")</f>
        <v>0</v>
      </c>
      <c r="J51" s="75" t="str">
        <f t="shared" si="3"/>
        <v/>
      </c>
      <c r="K51" s="75">
        <f>IF(E51&gt;0,INDEX('Part IV-1'!$V$30:$V$64,MATCH($A51,'Part IV-1'!$P$30:$P$64,0)),"")</f>
        <v>0</v>
      </c>
      <c r="L51" s="75" t="str">
        <f t="shared" si="4"/>
        <v/>
      </c>
      <c r="M51" s="214">
        <f>IF(E51&gt;0,INDEX('Part IV-1'!$Y$30:$Y$64,MATCH($A51,'Part IV-1'!$P$30:$P$64,0)),"")</f>
        <v>0</v>
      </c>
      <c r="N51" s="215">
        <f>IF(E51&gt;0,INDEX('Part IV-1'!$Z$30:$Z$64,MATCH($A51,'Part IV-1'!$P$30:$P$64,0)),"")</f>
        <v>0</v>
      </c>
    </row>
    <row r="52" spans="1:14" x14ac:dyDescent="0.3">
      <c r="A52" s="152" t="s">
        <v>68</v>
      </c>
      <c r="B52" s="49">
        <f>IF(E52&gt;0,INDEX('Part IV-1'!$Q$30:$Q$64,MATCH($A52,'Part IV-1'!$P$30:$P$64,0)),"")</f>
        <v>0</v>
      </c>
      <c r="C52" s="50" t="s">
        <v>289</v>
      </c>
      <c r="D52" s="50" t="s">
        <v>290</v>
      </c>
      <c r="E52" s="71" t="str">
        <f>IF(INDEX('Part IV-1'!$R$30:$R$64,MATCH($A52,'Part IV-1'!$P$30:$P$64,0))&gt;0,INDEX('Part IV-1'!$R$30:$R$64,MATCH($A52,'Part IV-1'!$P$30:$P$64,0)),"")</f>
        <v/>
      </c>
      <c r="F52" s="49"/>
      <c r="G52" s="51"/>
      <c r="H52" s="52"/>
      <c r="I52" s="75">
        <f>IF(E52&gt;0,INDEX('Part IV-1'!$W$30:$W$64,MATCH($A52,'Part IV-1'!$P$30:$P$64,0)),"")</f>
        <v>0</v>
      </c>
      <c r="J52" s="75" t="str">
        <f t="shared" si="3"/>
        <v/>
      </c>
      <c r="K52" s="75">
        <f>IF(E52&gt;0,INDEX('Part IV-1'!$V$30:$V$64,MATCH($A52,'Part IV-1'!$P$30:$P$64,0)),"")</f>
        <v>0</v>
      </c>
      <c r="L52" s="75" t="str">
        <f t="shared" si="4"/>
        <v/>
      </c>
      <c r="M52" s="214">
        <f>IF(E52&gt;0,INDEX('Part IV-1'!$Y$30:$Y$64,MATCH($A52,'Part IV-1'!$P$30:$P$64,0)),"")</f>
        <v>0</v>
      </c>
      <c r="N52" s="215">
        <f>IF(E52&gt;0,INDEX('Part IV-1'!$Z$30:$Z$64,MATCH($A52,'Part IV-1'!$P$30:$P$64,0)),"")</f>
        <v>0</v>
      </c>
    </row>
    <row r="53" spans="1:14" x14ac:dyDescent="0.3">
      <c r="A53" s="152" t="s">
        <v>70</v>
      </c>
      <c r="B53" s="49">
        <f>IF(E53&gt;0,INDEX('Part IV-1'!$Q$30:$Q$64,MATCH($A53,'Part IV-1'!$P$30:$P$64,0)),"")</f>
        <v>0</v>
      </c>
      <c r="C53" s="50" t="s">
        <v>289</v>
      </c>
      <c r="D53" s="50" t="s">
        <v>290</v>
      </c>
      <c r="E53" s="71" t="str">
        <f>IF(INDEX('Part IV-1'!$R$30:$R$64,MATCH($A53,'Part IV-1'!$P$30:$P$64,0))&gt;0,INDEX('Part IV-1'!$R$30:$R$64,MATCH($A53,'Part IV-1'!$P$30:$P$64,0)),"")</f>
        <v/>
      </c>
      <c r="F53" s="49"/>
      <c r="G53" s="51"/>
      <c r="H53" s="52"/>
      <c r="I53" s="75">
        <f>IF(E53&gt;0,INDEX('Part IV-1'!$W$30:$W$64,MATCH($A53,'Part IV-1'!$P$30:$P$64,0)),"")</f>
        <v>0</v>
      </c>
      <c r="J53" s="75" t="str">
        <f t="shared" si="3"/>
        <v/>
      </c>
      <c r="K53" s="75">
        <f>IF(E53&gt;0,INDEX('Part IV-1'!$V$30:$V$64,MATCH($A53,'Part IV-1'!$P$30:$P$64,0)),"")</f>
        <v>0</v>
      </c>
      <c r="L53" s="75" t="str">
        <f t="shared" si="4"/>
        <v/>
      </c>
      <c r="M53" s="214">
        <f>IF(E53&gt;0,INDEX('Part IV-1'!$Y$30:$Y$64,MATCH($A53,'Part IV-1'!$P$30:$P$64,0)),"")</f>
        <v>0</v>
      </c>
      <c r="N53" s="215">
        <f>IF(E53&gt;0,INDEX('Part IV-1'!$Z$30:$Z$64,MATCH($A53,'Part IV-1'!$P$30:$P$64,0)),"")</f>
        <v>0</v>
      </c>
    </row>
    <row r="54" spans="1:14" x14ac:dyDescent="0.3">
      <c r="A54" s="152" t="s">
        <v>72</v>
      </c>
      <c r="B54" s="49">
        <f>IF(E54&gt;0,INDEX('Part IV-1'!$Q$30:$Q$64,MATCH($A54,'Part IV-1'!$P$30:$P$64,0)),"")</f>
        <v>0</v>
      </c>
      <c r="C54" s="50" t="s">
        <v>289</v>
      </c>
      <c r="D54" s="50" t="s">
        <v>290</v>
      </c>
      <c r="E54" s="71" t="str">
        <f>IF(INDEX('Part IV-1'!$R$30:$R$64,MATCH($A54,'Part IV-1'!$P$30:$P$64,0))&gt;0,INDEX('Part IV-1'!$R$30:$R$64,MATCH($A54,'Part IV-1'!$P$30:$P$64,0)),"")</f>
        <v/>
      </c>
      <c r="F54" s="49"/>
      <c r="G54" s="51"/>
      <c r="H54" s="52"/>
      <c r="I54" s="75">
        <f>IF(E54&gt;0,INDEX('Part IV-1'!$W$30:$W$64,MATCH($A54,'Part IV-1'!$P$30:$P$64,0)),"")</f>
        <v>0</v>
      </c>
      <c r="J54" s="75" t="str">
        <f t="shared" si="3"/>
        <v/>
      </c>
      <c r="K54" s="75">
        <f>IF(E54&gt;0,INDEX('Part IV-1'!$V$30:$V$64,MATCH($A54,'Part IV-1'!$P$30:$P$64,0)),"")</f>
        <v>0</v>
      </c>
      <c r="L54" s="75" t="str">
        <f t="shared" si="4"/>
        <v/>
      </c>
      <c r="M54" s="214">
        <f>IF(E54&gt;0,INDEX('Part IV-1'!$Y$30:$Y$64,MATCH($A54,'Part IV-1'!$P$30:$P$64,0)),"")</f>
        <v>0</v>
      </c>
      <c r="N54" s="215">
        <f>IF(E54&gt;0,INDEX('Part IV-1'!$Z$30:$Z$64,MATCH($A54,'Part IV-1'!$P$30:$P$64,0)),"")</f>
        <v>0</v>
      </c>
    </row>
    <row r="55" spans="1:14" x14ac:dyDescent="0.3">
      <c r="A55" s="152" t="s">
        <v>74</v>
      </c>
      <c r="B55" s="49">
        <f>IF(E55&gt;0,INDEX('Part IV-1'!$Q$30:$Q$64,MATCH($A55,'Part IV-1'!$P$30:$P$64,0)),"")</f>
        <v>0</v>
      </c>
      <c r="C55" s="50" t="s">
        <v>289</v>
      </c>
      <c r="D55" s="50" t="s">
        <v>290</v>
      </c>
      <c r="E55" s="71" t="str">
        <f>IF(INDEX('Part IV-1'!$R$30:$R$64,MATCH($A55,'Part IV-1'!$P$30:$P$64,0))&gt;0,INDEX('Part IV-1'!$R$30:$R$64,MATCH($A55,'Part IV-1'!$P$30:$P$64,0)),"")</f>
        <v/>
      </c>
      <c r="F55" s="49"/>
      <c r="G55" s="51"/>
      <c r="H55" s="52"/>
      <c r="I55" s="75">
        <f>IF(E55&gt;0,INDEX('Part IV-1'!$W$30:$W$64,MATCH($A55,'Part IV-1'!$P$30:$P$64,0)),"")</f>
        <v>0</v>
      </c>
      <c r="J55" s="75" t="str">
        <f t="shared" si="3"/>
        <v/>
      </c>
      <c r="K55" s="75">
        <f>IF(E55&gt;0,INDEX('Part IV-1'!$V$30:$V$64,MATCH($A55,'Part IV-1'!$P$30:$P$64,0)),"")</f>
        <v>0</v>
      </c>
      <c r="L55" s="75" t="str">
        <f t="shared" si="4"/>
        <v/>
      </c>
      <c r="M55" s="214">
        <f>IF(E55&gt;0,INDEX('Part IV-1'!$Y$30:$Y$64,MATCH($A55,'Part IV-1'!$P$30:$P$64,0)),"")</f>
        <v>0</v>
      </c>
      <c r="N55" s="215">
        <f>IF(E55&gt;0,INDEX('Part IV-1'!$Z$30:$Z$64,MATCH($A55,'Part IV-1'!$P$30:$P$64,0)),"")</f>
        <v>0</v>
      </c>
    </row>
    <row r="56" spans="1:14" x14ac:dyDescent="0.3">
      <c r="A56" s="152" t="s">
        <v>76</v>
      </c>
      <c r="B56" s="49">
        <f>IF(E56&gt;0,INDEX('Part IV-1'!$Q$30:$Q$64,MATCH($A56,'Part IV-1'!$P$30:$P$64,0)),"")</f>
        <v>0</v>
      </c>
      <c r="C56" s="50" t="s">
        <v>289</v>
      </c>
      <c r="D56" s="50" t="s">
        <v>290</v>
      </c>
      <c r="E56" s="71" t="str">
        <f>IF(INDEX('Part IV-1'!$R$30:$R$64,MATCH($A56,'Part IV-1'!$P$30:$P$64,0))&gt;0,INDEX('Part IV-1'!$R$30:$R$64,MATCH($A56,'Part IV-1'!$P$30:$P$64,0)),"")</f>
        <v/>
      </c>
      <c r="F56" s="49"/>
      <c r="G56" s="51"/>
      <c r="H56" s="52"/>
      <c r="I56" s="75">
        <f>IF(E56&gt;0,INDEX('Part IV-1'!$W$30:$W$64,MATCH($A56,'Part IV-1'!$P$30:$P$64,0)),"")</f>
        <v>0</v>
      </c>
      <c r="J56" s="75" t="str">
        <f t="shared" si="3"/>
        <v/>
      </c>
      <c r="K56" s="75">
        <f>IF(E56&gt;0,INDEX('Part IV-1'!$V$30:$V$64,MATCH($A56,'Part IV-1'!$P$30:$P$64,0)),"")</f>
        <v>0</v>
      </c>
      <c r="L56" s="75" t="str">
        <f t="shared" si="4"/>
        <v/>
      </c>
      <c r="M56" s="214">
        <f>IF(E56&gt;0,INDEX('Part IV-1'!$Y$30:$Y$64,MATCH($A56,'Part IV-1'!$P$30:$P$64,0)),"")</f>
        <v>0</v>
      </c>
      <c r="N56" s="215">
        <f>IF(E56&gt;0,INDEX('Part IV-1'!$Z$30:$Z$64,MATCH($A56,'Part IV-1'!$P$30:$P$64,0)),"")</f>
        <v>0</v>
      </c>
    </row>
    <row r="57" spans="1:14" x14ac:dyDescent="0.3">
      <c r="A57" s="152" t="s">
        <v>78</v>
      </c>
      <c r="B57" s="49">
        <f>IF(E57&gt;0,INDEX('Part IV-1'!$Q$30:$Q$64,MATCH($A57,'Part IV-1'!$P$30:$P$64,0)),"")</f>
        <v>0</v>
      </c>
      <c r="C57" s="50" t="s">
        <v>289</v>
      </c>
      <c r="D57" s="50" t="s">
        <v>290</v>
      </c>
      <c r="E57" s="71" t="str">
        <f>IF(INDEX('Part IV-1'!$R$30:$R$64,MATCH($A57,'Part IV-1'!$P$30:$P$64,0))&gt;0,INDEX('Part IV-1'!$R$30:$R$64,MATCH($A57,'Part IV-1'!$P$30:$P$64,0)),"")</f>
        <v/>
      </c>
      <c r="F57" s="49"/>
      <c r="G57" s="51"/>
      <c r="H57" s="52"/>
      <c r="I57" s="75">
        <f>IF(E57&gt;0,INDEX('Part IV-1'!$W$30:$W$64,MATCH($A57,'Part IV-1'!$P$30:$P$64,0)),"")</f>
        <v>0</v>
      </c>
      <c r="J57" s="75" t="str">
        <f t="shared" si="3"/>
        <v/>
      </c>
      <c r="K57" s="75">
        <f>IF(E57&gt;0,INDEX('Part IV-1'!$V$30:$V$64,MATCH($A57,'Part IV-1'!$P$30:$P$64,0)),"")</f>
        <v>0</v>
      </c>
      <c r="L57" s="75" t="str">
        <f t="shared" si="4"/>
        <v/>
      </c>
      <c r="M57" s="214">
        <f>IF(E57&gt;0,INDEX('Part IV-1'!$Y$30:$Y$64,MATCH($A57,'Part IV-1'!$P$30:$P$64,0)),"")</f>
        <v>0</v>
      </c>
      <c r="N57" s="215">
        <f>IF(E57&gt;0,INDEX('Part IV-1'!$Z$30:$Z$64,MATCH($A57,'Part IV-1'!$P$30:$P$64,0)),"")</f>
        <v>0</v>
      </c>
    </row>
    <row r="58" spans="1:14" x14ac:dyDescent="0.3">
      <c r="A58" s="152" t="s">
        <v>80</v>
      </c>
      <c r="B58" s="49">
        <f>IF(E58&gt;0,INDEX('Part IV-1'!$Q$30:$Q$64,MATCH($A58,'Part IV-1'!$P$30:$P$64,0)),"")</f>
        <v>0</v>
      </c>
      <c r="C58" s="50" t="s">
        <v>289</v>
      </c>
      <c r="D58" s="50" t="s">
        <v>290</v>
      </c>
      <c r="E58" s="71" t="str">
        <f>IF(INDEX('Part IV-1'!$R$30:$R$64,MATCH($A58,'Part IV-1'!$P$30:$P$64,0))&gt;0,INDEX('Part IV-1'!$R$30:$R$64,MATCH($A58,'Part IV-1'!$P$30:$P$64,0)),"")</f>
        <v/>
      </c>
      <c r="F58" s="49"/>
      <c r="G58" s="51"/>
      <c r="H58" s="52"/>
      <c r="I58" s="75">
        <f>IF(E58&gt;0,INDEX('Part IV-1'!$W$30:$W$64,MATCH($A58,'Part IV-1'!$P$30:$P$64,0)),"")</f>
        <v>0</v>
      </c>
      <c r="J58" s="75" t="str">
        <f t="shared" si="3"/>
        <v/>
      </c>
      <c r="K58" s="75">
        <f>IF(E58&gt;0,INDEX('Part IV-1'!$V$30:$V$64,MATCH($A58,'Part IV-1'!$P$30:$P$64,0)),"")</f>
        <v>0</v>
      </c>
      <c r="L58" s="75" t="str">
        <f t="shared" si="4"/>
        <v/>
      </c>
      <c r="M58" s="214">
        <f>IF(E58&gt;0,INDEX('Part IV-1'!$Y$30:$Y$64,MATCH($A58,'Part IV-1'!$P$30:$P$64,0)),"")</f>
        <v>0</v>
      </c>
      <c r="N58" s="215">
        <f>IF(E58&gt;0,INDEX('Part IV-1'!$Z$30:$Z$64,MATCH($A58,'Part IV-1'!$P$30:$P$64,0)),"")</f>
        <v>0</v>
      </c>
    </row>
    <row r="59" spans="1:14" x14ac:dyDescent="0.3">
      <c r="A59" s="152" t="s">
        <v>82</v>
      </c>
      <c r="B59" s="49">
        <f>IF(E59&gt;0,INDEX('Part IV-1'!$Q$30:$Q$64,MATCH($A59,'Part IV-1'!$P$30:$P$64,0)),"")</f>
        <v>0</v>
      </c>
      <c r="C59" s="50" t="s">
        <v>289</v>
      </c>
      <c r="D59" s="50" t="s">
        <v>290</v>
      </c>
      <c r="E59" s="71" t="str">
        <f>IF(INDEX('Part IV-1'!$R$30:$R$64,MATCH($A59,'Part IV-1'!$P$30:$P$64,0))&gt;0,INDEX('Part IV-1'!$R$30:$R$64,MATCH($A59,'Part IV-1'!$P$30:$P$64,0)),"")</f>
        <v/>
      </c>
      <c r="F59" s="49"/>
      <c r="G59" s="51"/>
      <c r="H59" s="52"/>
      <c r="I59" s="75">
        <f>IF(E59&gt;0,INDEX('Part IV-1'!$W$30:$W$64,MATCH($A59,'Part IV-1'!$P$30:$P$64,0)),"")</f>
        <v>0</v>
      </c>
      <c r="J59" s="75" t="str">
        <f t="shared" si="3"/>
        <v/>
      </c>
      <c r="K59" s="75">
        <f>IF(E59&gt;0,INDEX('Part IV-1'!$V$30:$V$64,MATCH($A59,'Part IV-1'!$P$30:$P$64,0)),"")</f>
        <v>0</v>
      </c>
      <c r="L59" s="75" t="str">
        <f t="shared" si="4"/>
        <v/>
      </c>
      <c r="M59" s="214">
        <f>IF(E59&gt;0,INDEX('Part IV-1'!$Y$30:$Y$64,MATCH($A59,'Part IV-1'!$P$30:$P$64,0)),"")</f>
        <v>0</v>
      </c>
      <c r="N59" s="215">
        <f>IF(E59&gt;0,INDEX('Part IV-1'!$Z$30:$Z$64,MATCH($A59,'Part IV-1'!$P$30:$P$64,0)),"")</f>
        <v>0</v>
      </c>
    </row>
    <row r="60" spans="1:14" x14ac:dyDescent="0.3">
      <c r="A60" s="152" t="s">
        <v>84</v>
      </c>
      <c r="B60" s="49">
        <f>IF(E60&gt;0,INDEX('Part IV-1'!$Q$30:$Q$64,MATCH($A60,'Part IV-1'!$P$30:$P$64,0)),"")</f>
        <v>0</v>
      </c>
      <c r="C60" s="50" t="s">
        <v>289</v>
      </c>
      <c r="D60" s="50" t="s">
        <v>290</v>
      </c>
      <c r="E60" s="71" t="str">
        <f>IF(INDEX('Part IV-1'!$R$30:$R$64,MATCH($A60,'Part IV-1'!$P$30:$P$64,0))&gt;0,INDEX('Part IV-1'!$R$30:$R$64,MATCH($A60,'Part IV-1'!$P$30:$P$64,0)),"")</f>
        <v/>
      </c>
      <c r="F60" s="49"/>
      <c r="G60" s="51"/>
      <c r="H60" s="52"/>
      <c r="I60" s="75">
        <f>IF(E60&gt;0,INDEX('Part IV-1'!$W$30:$W$64,MATCH($A60,'Part IV-1'!$P$30:$P$64,0)),"")</f>
        <v>0</v>
      </c>
      <c r="J60" s="75" t="str">
        <f t="shared" si="3"/>
        <v/>
      </c>
      <c r="K60" s="75">
        <f>IF(E60&gt;0,INDEX('Part IV-1'!$V$30:$V$64,MATCH($A60,'Part IV-1'!$P$30:$P$64,0)),"")</f>
        <v>0</v>
      </c>
      <c r="L60" s="75" t="str">
        <f t="shared" si="4"/>
        <v/>
      </c>
      <c r="M60" s="214">
        <f>IF(E60&gt;0,INDEX('Part IV-1'!$Y$30:$Y$64,MATCH($A60,'Part IV-1'!$P$30:$P$64,0)),"")</f>
        <v>0</v>
      </c>
      <c r="N60" s="215">
        <f>IF(E60&gt;0,INDEX('Part IV-1'!$Z$30:$Z$64,MATCH($A60,'Part IV-1'!$P$30:$P$64,0)),"")</f>
        <v>0</v>
      </c>
    </row>
    <row r="61" spans="1:14" x14ac:dyDescent="0.3">
      <c r="A61" s="152" t="s">
        <v>86</v>
      </c>
      <c r="B61" s="49">
        <f>IF(E61&gt;0,INDEX('Part IV-1'!$Q$30:$Q$64,MATCH($A61,'Part IV-1'!$P$30:$P$64,0)),"")</f>
        <v>0</v>
      </c>
      <c r="C61" s="50" t="s">
        <v>289</v>
      </c>
      <c r="D61" s="50" t="s">
        <v>290</v>
      </c>
      <c r="E61" s="71" t="str">
        <f>IF(INDEX('Part IV-1'!$R$30:$R$64,MATCH($A61,'Part IV-1'!$P$30:$P$64,0))&gt;0,INDEX('Part IV-1'!$R$30:$R$64,MATCH($A61,'Part IV-1'!$P$30:$P$64,0)),"")</f>
        <v/>
      </c>
      <c r="F61" s="49"/>
      <c r="G61" s="51"/>
      <c r="H61" s="52"/>
      <c r="I61" s="75">
        <f>IF(E61&gt;0,INDEX('Part IV-1'!$W$30:$W$64,MATCH($A61,'Part IV-1'!$P$30:$P$64,0)),"")</f>
        <v>0</v>
      </c>
      <c r="J61" s="75" t="str">
        <f t="shared" si="3"/>
        <v/>
      </c>
      <c r="K61" s="75">
        <f>IF(E61&gt;0,INDEX('Part IV-1'!$V$30:$V$64,MATCH($A61,'Part IV-1'!$P$30:$P$64,0)),"")</f>
        <v>0</v>
      </c>
      <c r="L61" s="75" t="str">
        <f t="shared" si="4"/>
        <v/>
      </c>
      <c r="M61" s="214">
        <f>IF(E61&gt;0,INDEX('Part IV-1'!$Y$30:$Y$64,MATCH($A61,'Part IV-1'!$P$30:$P$64,0)),"")</f>
        <v>0</v>
      </c>
      <c r="N61" s="215">
        <f>IF(E61&gt;0,INDEX('Part IV-1'!$Z$30:$Z$64,MATCH($A61,'Part IV-1'!$P$30:$P$64,0)),"")</f>
        <v>0</v>
      </c>
    </row>
    <row r="62" spans="1:14" x14ac:dyDescent="0.3">
      <c r="A62" s="152" t="s">
        <v>88</v>
      </c>
      <c r="B62" s="49">
        <f>IF(E62&gt;0,INDEX('Part IV-1'!$Q$30:$Q$64,MATCH($A62,'Part IV-1'!$P$30:$P$64,0)),"")</f>
        <v>0</v>
      </c>
      <c r="C62" s="50" t="s">
        <v>289</v>
      </c>
      <c r="D62" s="50" t="s">
        <v>290</v>
      </c>
      <c r="E62" s="71" t="str">
        <f>IF(INDEX('Part IV-1'!$R$30:$R$64,MATCH($A62,'Part IV-1'!$P$30:$P$64,0))&gt;0,INDEX('Part IV-1'!$R$30:$R$64,MATCH($A62,'Part IV-1'!$P$30:$P$64,0)),"")</f>
        <v/>
      </c>
      <c r="F62" s="49"/>
      <c r="G62" s="51"/>
      <c r="H62" s="52"/>
      <c r="I62" s="75">
        <f>IF(E62&gt;0,INDEX('Part IV-1'!$W$30:$W$64,MATCH($A62,'Part IV-1'!$P$30:$P$64,0)),"")</f>
        <v>0</v>
      </c>
      <c r="J62" s="75" t="str">
        <f t="shared" si="3"/>
        <v/>
      </c>
      <c r="K62" s="75">
        <f>IF(E62&gt;0,INDEX('Part IV-1'!$V$30:$V$64,MATCH($A62,'Part IV-1'!$P$30:$P$64,0)),"")</f>
        <v>0</v>
      </c>
      <c r="L62" s="75" t="str">
        <f t="shared" si="4"/>
        <v/>
      </c>
      <c r="M62" s="214">
        <f>IF(E62&gt;0,INDEX('Part IV-1'!$Y$30:$Y$64,MATCH($A62,'Part IV-1'!$P$30:$P$64,0)),"")</f>
        <v>0</v>
      </c>
      <c r="N62" s="215">
        <f>IF(E62&gt;0,INDEX('Part IV-1'!$Z$30:$Z$64,MATCH($A62,'Part IV-1'!$P$30:$P$64,0)),"")</f>
        <v>0</v>
      </c>
    </row>
    <row r="63" spans="1:14" x14ac:dyDescent="0.3">
      <c r="A63" s="152" t="s">
        <v>90</v>
      </c>
      <c r="B63" s="49">
        <f>IF(E63&gt;0,INDEX('Part IV-1'!$Q$30:$Q$64,MATCH($A63,'Part IV-1'!$P$30:$P$64,0)),"")</f>
        <v>0</v>
      </c>
      <c r="C63" s="50" t="s">
        <v>289</v>
      </c>
      <c r="D63" s="50" t="s">
        <v>290</v>
      </c>
      <c r="E63" s="71" t="str">
        <f>IF(INDEX('Part IV-1'!$R$30:$R$64,MATCH($A63,'Part IV-1'!$P$30:$P$64,0))&gt;0,INDEX('Part IV-1'!$R$30:$R$64,MATCH($A63,'Part IV-1'!$P$30:$P$64,0)),"")</f>
        <v/>
      </c>
      <c r="F63" s="49"/>
      <c r="G63" s="51"/>
      <c r="H63" s="52"/>
      <c r="I63" s="75">
        <f>IF(E63&gt;0,INDEX('Part IV-1'!$W$30:$W$64,MATCH($A63,'Part IV-1'!$P$30:$P$64,0)),"")</f>
        <v>0</v>
      </c>
      <c r="J63" s="75" t="str">
        <f t="shared" si="3"/>
        <v/>
      </c>
      <c r="K63" s="75">
        <f>IF(E63&gt;0,INDEX('Part IV-1'!$V$30:$V$64,MATCH($A63,'Part IV-1'!$P$30:$P$64,0)),"")</f>
        <v>0</v>
      </c>
      <c r="L63" s="75" t="str">
        <f t="shared" si="4"/>
        <v/>
      </c>
      <c r="M63" s="214">
        <f>IF(E63&gt;0,INDEX('Part IV-1'!$Y$30:$Y$64,MATCH($A63,'Part IV-1'!$P$30:$P$64,0)),"")</f>
        <v>0</v>
      </c>
      <c r="N63" s="215">
        <f>IF(E63&gt;0,INDEX('Part IV-1'!$Z$30:$Z$64,MATCH($A63,'Part IV-1'!$P$30:$P$64,0)),"")</f>
        <v>0</v>
      </c>
    </row>
    <row r="64" spans="1:14" x14ac:dyDescent="0.3">
      <c r="A64" s="152" t="s">
        <v>92</v>
      </c>
      <c r="B64" s="49">
        <f>IF(E64&gt;0,INDEX('Part IV-1'!$Q$30:$Q$64,MATCH($A64,'Part IV-1'!$P$30:$P$64,0)),"")</f>
        <v>0</v>
      </c>
      <c r="C64" s="50" t="s">
        <v>289</v>
      </c>
      <c r="D64" s="50" t="s">
        <v>290</v>
      </c>
      <c r="E64" s="71" t="str">
        <f>IF(INDEX('Part IV-1'!$R$30:$R$64,MATCH($A64,'Part IV-1'!$P$30:$P$64,0))&gt;0,INDEX('Part IV-1'!$R$30:$R$64,MATCH($A64,'Part IV-1'!$P$30:$P$64,0)),"")</f>
        <v/>
      </c>
      <c r="F64" s="49"/>
      <c r="G64" s="51"/>
      <c r="H64" s="52"/>
      <c r="I64" s="75">
        <f>IF(E64&gt;0,INDEX('Part IV-1'!$W$30:$W$64,MATCH($A64,'Part IV-1'!$P$30:$P$64,0)),"")</f>
        <v>0</v>
      </c>
      <c r="J64" s="75" t="str">
        <f t="shared" si="3"/>
        <v/>
      </c>
      <c r="K64" s="75">
        <f>IF(E64&gt;0,INDEX('Part IV-1'!$V$30:$V$64,MATCH($A64,'Part IV-1'!$P$30:$P$64,0)),"")</f>
        <v>0</v>
      </c>
      <c r="L64" s="75" t="str">
        <f t="shared" si="4"/>
        <v/>
      </c>
      <c r="M64" s="214">
        <f>IF(E64&gt;0,INDEX('Part IV-1'!$Y$30:$Y$64,MATCH($A64,'Part IV-1'!$P$30:$P$64,0)),"")</f>
        <v>0</v>
      </c>
      <c r="N64" s="215">
        <f>IF(E64&gt;0,INDEX('Part IV-1'!$Z$30:$Z$64,MATCH($A64,'Part IV-1'!$P$30:$P$64,0)),"")</f>
        <v>0</v>
      </c>
    </row>
    <row r="65" spans="1:14" x14ac:dyDescent="0.3">
      <c r="A65" s="152" t="s">
        <v>94</v>
      </c>
      <c r="B65" s="49">
        <f>IF(E65&gt;0,INDEX('Part IV-1'!$Q$30:$Q$64,MATCH($A65,'Part IV-1'!$P$30:$P$64,0)),"")</f>
        <v>0</v>
      </c>
      <c r="C65" s="50" t="s">
        <v>289</v>
      </c>
      <c r="D65" s="50" t="s">
        <v>290</v>
      </c>
      <c r="E65" s="71" t="str">
        <f>IF(INDEX('Part IV-1'!$R$30:$R$64,MATCH($A65,'Part IV-1'!$P$30:$P$64,0))&gt;0,INDEX('Part IV-1'!$R$30:$R$64,MATCH($A65,'Part IV-1'!$P$30:$P$64,0)),"")</f>
        <v/>
      </c>
      <c r="F65" s="49"/>
      <c r="G65" s="51"/>
      <c r="H65" s="52"/>
      <c r="I65" s="75">
        <f>IF(E65&gt;0,INDEX('Part IV-1'!$W$30:$W$64,MATCH($A65,'Part IV-1'!$P$30:$P$64,0)),"")</f>
        <v>0</v>
      </c>
      <c r="J65" s="75" t="str">
        <f t="shared" si="3"/>
        <v/>
      </c>
      <c r="K65" s="75">
        <f>IF(E65&gt;0,INDEX('Part IV-1'!$V$30:$V$64,MATCH($A65,'Part IV-1'!$P$30:$P$64,0)),"")</f>
        <v>0</v>
      </c>
      <c r="L65" s="75" t="str">
        <f t="shared" si="4"/>
        <v/>
      </c>
      <c r="M65" s="214">
        <f>IF(E65&gt;0,INDEX('Part IV-1'!$Y$30:$Y$64,MATCH($A65,'Part IV-1'!$P$30:$P$64,0)),"")</f>
        <v>0</v>
      </c>
      <c r="N65" s="215">
        <f>IF(E65&gt;0,INDEX('Part IV-1'!$Z$30:$Z$64,MATCH($A65,'Part IV-1'!$P$30:$P$64,0)),"")</f>
        <v>0</v>
      </c>
    </row>
    <row r="66" spans="1:14" x14ac:dyDescent="0.3">
      <c r="A66" s="152" t="s">
        <v>96</v>
      </c>
      <c r="B66" s="49">
        <f>IF(E66&gt;0,INDEX('Part IV-1'!$Q$30:$Q$64,MATCH($A66,'Part IV-1'!$P$30:$P$64,0)),"")</f>
        <v>0</v>
      </c>
      <c r="C66" s="50" t="s">
        <v>289</v>
      </c>
      <c r="D66" s="50" t="s">
        <v>290</v>
      </c>
      <c r="E66" s="71" t="str">
        <f>IF(INDEX('Part IV-1'!$R$30:$R$64,MATCH($A66,'Part IV-1'!$P$30:$P$64,0))&gt;0,INDEX('Part IV-1'!$R$30:$R$64,MATCH($A66,'Part IV-1'!$P$30:$P$64,0)),"")</f>
        <v/>
      </c>
      <c r="F66" s="49"/>
      <c r="G66" s="51"/>
      <c r="H66" s="52"/>
      <c r="I66" s="75">
        <f>IF(E66&gt;0,INDEX('Part IV-1'!$W$30:$W$64,MATCH($A66,'Part IV-1'!$P$30:$P$64,0)),"")</f>
        <v>0</v>
      </c>
      <c r="J66" s="75" t="str">
        <f t="shared" si="3"/>
        <v/>
      </c>
      <c r="K66" s="75">
        <f>IF(E66&gt;0,INDEX('Part IV-1'!$V$30:$V$64,MATCH($A66,'Part IV-1'!$P$30:$P$64,0)),"")</f>
        <v>0</v>
      </c>
      <c r="L66" s="75" t="str">
        <f t="shared" si="4"/>
        <v/>
      </c>
      <c r="M66" s="214">
        <f>IF(E66&gt;0,INDEX('Part IV-1'!$Y$30:$Y$64,MATCH($A66,'Part IV-1'!$P$30:$P$64,0)),"")</f>
        <v>0</v>
      </c>
      <c r="N66" s="215">
        <f>IF(E66&gt;0,INDEX('Part IV-1'!$Z$30:$Z$64,MATCH($A66,'Part IV-1'!$P$30:$P$64,0)),"")</f>
        <v>0</v>
      </c>
    </row>
    <row r="67" spans="1:14" x14ac:dyDescent="0.3">
      <c r="A67" s="152" t="s">
        <v>98</v>
      </c>
      <c r="B67" s="49">
        <f>IF(E67&gt;0,INDEX('Part IV-1'!$Q$30:$Q$64,MATCH($A67,'Part IV-1'!$P$30:$P$64,0)),"")</f>
        <v>0</v>
      </c>
      <c r="C67" s="50" t="s">
        <v>289</v>
      </c>
      <c r="D67" s="50" t="s">
        <v>290</v>
      </c>
      <c r="E67" s="71" t="str">
        <f>IF(INDEX('Part IV-1'!$R$30:$R$64,MATCH($A67,'Part IV-1'!$P$30:$P$64,0))&gt;0,INDEX('Part IV-1'!$R$30:$R$64,MATCH($A67,'Part IV-1'!$P$30:$P$64,0)),"")</f>
        <v/>
      </c>
      <c r="F67" s="49"/>
      <c r="G67" s="51"/>
      <c r="H67" s="52"/>
      <c r="I67" s="75">
        <f>IF(E67&gt;0,INDEX('Part IV-1'!$W$30:$W$64,MATCH($A67,'Part IV-1'!$P$30:$P$64,0)),"")</f>
        <v>0</v>
      </c>
      <c r="J67" s="75" t="str">
        <f t="shared" ref="J67:J98" si="5">IFERROR(I67*E67,"")</f>
        <v/>
      </c>
      <c r="K67" s="75">
        <f>IF(E67&gt;0,INDEX('Part IV-1'!$V$30:$V$64,MATCH($A67,'Part IV-1'!$P$30:$P$64,0)),"")</f>
        <v>0</v>
      </c>
      <c r="L67" s="75" t="str">
        <f t="shared" ref="L67:L98" si="6">IFERROR(K67*E67,"")</f>
        <v/>
      </c>
      <c r="M67" s="214">
        <f>IF(E67&gt;0,INDEX('Part IV-1'!$Y$30:$Y$64,MATCH($A67,'Part IV-1'!$P$30:$P$64,0)),"")</f>
        <v>0</v>
      </c>
      <c r="N67" s="215">
        <f>IF(E67&gt;0,INDEX('Part IV-1'!$Z$30:$Z$64,MATCH($A67,'Part IV-1'!$P$30:$P$64,0)),"")</f>
        <v>0</v>
      </c>
    </row>
    <row r="68" spans="1:14" x14ac:dyDescent="0.3">
      <c r="A68" s="152" t="s">
        <v>100</v>
      </c>
      <c r="B68" s="49">
        <f>IF(E68&gt;0,INDEX('Part IV-1'!$Q$30:$Q$64,MATCH($A68,'Part IV-1'!$P$30:$P$64,0)),"")</f>
        <v>0</v>
      </c>
      <c r="C68" s="50" t="s">
        <v>289</v>
      </c>
      <c r="D68" s="50" t="s">
        <v>290</v>
      </c>
      <c r="E68" s="71" t="str">
        <f>IF(INDEX('Part IV-1'!$R$30:$R$64,MATCH($A68,'Part IV-1'!$P$30:$P$64,0))&gt;0,INDEX('Part IV-1'!$R$30:$R$64,MATCH($A68,'Part IV-1'!$P$30:$P$64,0)),"")</f>
        <v/>
      </c>
      <c r="F68" s="49"/>
      <c r="G68" s="51"/>
      <c r="H68" s="52"/>
      <c r="I68" s="75">
        <f>IF(E68&gt;0,INDEX('Part IV-1'!$W$30:$W$64,MATCH($A68,'Part IV-1'!$P$30:$P$64,0)),"")</f>
        <v>0</v>
      </c>
      <c r="J68" s="75" t="str">
        <f t="shared" si="5"/>
        <v/>
      </c>
      <c r="K68" s="75">
        <f>IF(E68&gt;0,INDEX('Part IV-1'!$V$30:$V$64,MATCH($A68,'Part IV-1'!$P$30:$P$64,0)),"")</f>
        <v>0</v>
      </c>
      <c r="L68" s="75" t="str">
        <f t="shared" si="6"/>
        <v/>
      </c>
      <c r="M68" s="214">
        <f>IF(E68&gt;0,INDEX('Part IV-1'!$Y$30:$Y$64,MATCH($A68,'Part IV-1'!$P$30:$P$64,0)),"")</f>
        <v>0</v>
      </c>
      <c r="N68" s="215">
        <f>IF(E68&gt;0,INDEX('Part IV-1'!$Z$30:$Z$64,MATCH($A68,'Part IV-1'!$P$30:$P$64,0)),"")</f>
        <v>0</v>
      </c>
    </row>
    <row r="69" spans="1:14" x14ac:dyDescent="0.3">
      <c r="A69" s="152" t="s">
        <v>102</v>
      </c>
      <c r="B69" s="49">
        <f>IF(E69&gt;0,INDEX('Part IV-1'!$Q$30:$Q$64,MATCH($A69,'Part IV-1'!$P$30:$P$64,0)),"")</f>
        <v>0</v>
      </c>
      <c r="C69" s="50" t="s">
        <v>289</v>
      </c>
      <c r="D69" s="50" t="s">
        <v>290</v>
      </c>
      <c r="E69" s="71" t="str">
        <f>IF(INDEX('Part IV-1'!$R$30:$R$64,MATCH($A69,'Part IV-1'!$P$30:$P$64,0))&gt;0,INDEX('Part IV-1'!$R$30:$R$64,MATCH($A69,'Part IV-1'!$P$30:$P$64,0)),"")</f>
        <v/>
      </c>
      <c r="F69" s="49"/>
      <c r="G69" s="51"/>
      <c r="H69" s="52"/>
      <c r="I69" s="75">
        <f>IF(E69&gt;0,INDEX('Part IV-1'!$W$30:$W$64,MATCH($A69,'Part IV-1'!$P$30:$P$64,0)),"")</f>
        <v>0</v>
      </c>
      <c r="J69" s="75" t="str">
        <f t="shared" si="5"/>
        <v/>
      </c>
      <c r="K69" s="75">
        <f>IF(E69&gt;0,INDEX('Part IV-1'!$V$30:$V$64,MATCH($A69,'Part IV-1'!$P$30:$P$64,0)),"")</f>
        <v>0</v>
      </c>
      <c r="L69" s="75" t="str">
        <f t="shared" si="6"/>
        <v/>
      </c>
      <c r="M69" s="214">
        <f>IF(E69&gt;0,INDEX('Part IV-1'!$Y$30:$Y$64,MATCH($A69,'Part IV-1'!$P$30:$P$64,0)),"")</f>
        <v>0</v>
      </c>
      <c r="N69" s="215">
        <f>IF(E69&gt;0,INDEX('Part IV-1'!$Z$30:$Z$64,MATCH($A69,'Part IV-1'!$P$30:$P$64,0)),"")</f>
        <v>0</v>
      </c>
    </row>
    <row r="70" spans="1:14" x14ac:dyDescent="0.3">
      <c r="A70" s="152" t="s">
        <v>104</v>
      </c>
      <c r="B70" s="49">
        <f>IF(E70&gt;0,INDEX('Part IV-1'!$Q$30:$Q$64,MATCH($A70,'Part IV-1'!$P$30:$P$64,0)),"")</f>
        <v>0</v>
      </c>
      <c r="C70" s="50" t="s">
        <v>289</v>
      </c>
      <c r="D70" s="50" t="s">
        <v>290</v>
      </c>
      <c r="E70" s="71" t="str">
        <f>IF(INDEX('Part IV-1'!$R$30:$R$64,MATCH($A70,'Part IV-1'!$P$30:$P$64,0))&gt;0,INDEX('Part IV-1'!$R$30:$R$64,MATCH($A70,'Part IV-1'!$P$30:$P$64,0)),"")</f>
        <v/>
      </c>
      <c r="F70" s="49"/>
      <c r="G70" s="51"/>
      <c r="H70" s="52"/>
      <c r="I70" s="75">
        <f>IF(E70&gt;0,INDEX('Part IV-1'!$W$30:$W$64,MATCH($A70,'Part IV-1'!$P$30:$P$64,0)),"")</f>
        <v>0</v>
      </c>
      <c r="J70" s="75" t="str">
        <f t="shared" si="5"/>
        <v/>
      </c>
      <c r="K70" s="75">
        <f>IF(E70&gt;0,INDEX('Part IV-1'!$V$30:$V$64,MATCH($A70,'Part IV-1'!$P$30:$P$64,0)),"")</f>
        <v>0</v>
      </c>
      <c r="L70" s="75" t="str">
        <f t="shared" si="6"/>
        <v/>
      </c>
      <c r="M70" s="214">
        <f>IF(E70&gt;0,INDEX('Part IV-1'!$Y$30:$Y$64,MATCH($A70,'Part IV-1'!$P$30:$P$64,0)),"")</f>
        <v>0</v>
      </c>
      <c r="N70" s="215">
        <f>IF(E70&gt;0,INDEX('Part IV-1'!$Z$30:$Z$64,MATCH($A70,'Part IV-1'!$P$30:$P$64,0)),"")</f>
        <v>0</v>
      </c>
    </row>
    <row r="71" spans="1:14" x14ac:dyDescent="0.3">
      <c r="A71" s="152" t="s">
        <v>106</v>
      </c>
      <c r="B71" s="49">
        <f>IF(E71&gt;0,INDEX('Part IV-1'!$Q$30:$Q$64,MATCH($A71,'Part IV-1'!$P$30:$P$64,0)),"")</f>
        <v>0</v>
      </c>
      <c r="C71" s="50" t="s">
        <v>289</v>
      </c>
      <c r="D71" s="50" t="s">
        <v>290</v>
      </c>
      <c r="E71" s="71" t="str">
        <f>IF(INDEX('Part IV-1'!$R$30:$R$64,MATCH($A71,'Part IV-1'!$P$30:$P$64,0))&gt;0,INDEX('Part IV-1'!$R$30:$R$64,MATCH($A71,'Part IV-1'!$P$30:$P$64,0)),"")</f>
        <v/>
      </c>
      <c r="F71" s="49"/>
      <c r="G71" s="51"/>
      <c r="H71" s="52"/>
      <c r="I71" s="75">
        <f>IF(E71&gt;0,INDEX('Part IV-1'!$W$30:$W$64,MATCH($A71,'Part IV-1'!$P$30:$P$64,0)),"")</f>
        <v>0</v>
      </c>
      <c r="J71" s="75" t="str">
        <f t="shared" si="5"/>
        <v/>
      </c>
      <c r="K71" s="75">
        <f>IF(E71&gt;0,INDEX('Part IV-1'!$V$30:$V$64,MATCH($A71,'Part IV-1'!$P$30:$P$64,0)),"")</f>
        <v>0</v>
      </c>
      <c r="L71" s="75" t="str">
        <f t="shared" si="6"/>
        <v/>
      </c>
      <c r="M71" s="214">
        <f>IF(E71&gt;0,INDEX('Part IV-1'!$Y$30:$Y$64,MATCH($A71,'Part IV-1'!$P$30:$P$64,0)),"")</f>
        <v>0</v>
      </c>
      <c r="N71" s="215">
        <f>IF(E71&gt;0,INDEX('Part IV-1'!$Z$30:$Z$64,MATCH($A71,'Part IV-1'!$P$30:$P$64,0)),"")</f>
        <v>0</v>
      </c>
    </row>
    <row r="72" spans="1:14" x14ac:dyDescent="0.3">
      <c r="A72" s="152" t="s">
        <v>108</v>
      </c>
      <c r="B72" s="49">
        <f>IF(E72&gt;0,INDEX('Part IV-1'!$Q$30:$Q$64,MATCH($A72,'Part IV-1'!$P$30:$P$64,0)),"")</f>
        <v>0</v>
      </c>
      <c r="C72" s="50" t="s">
        <v>289</v>
      </c>
      <c r="D72" s="50" t="s">
        <v>290</v>
      </c>
      <c r="E72" s="71" t="str">
        <f>IF(INDEX('Part IV-1'!$R$30:$R$64,MATCH($A72,'Part IV-1'!$P$30:$P$64,0))&gt;0,INDEX('Part IV-1'!$R$30:$R$64,MATCH($A72,'Part IV-1'!$P$30:$P$64,0)),"")</f>
        <v/>
      </c>
      <c r="F72" s="49"/>
      <c r="G72" s="51"/>
      <c r="H72" s="52"/>
      <c r="I72" s="75">
        <f>IF(E72&gt;0,INDEX('Part IV-1'!$W$30:$W$64,MATCH($A72,'Part IV-1'!$P$30:$P$64,0)),"")</f>
        <v>0</v>
      </c>
      <c r="J72" s="75" t="str">
        <f t="shared" si="5"/>
        <v/>
      </c>
      <c r="K72" s="75">
        <f>IF(E72&gt;0,INDEX('Part IV-1'!$V$30:$V$64,MATCH($A72,'Part IV-1'!$P$30:$P$64,0)),"")</f>
        <v>0</v>
      </c>
      <c r="L72" s="75" t="str">
        <f t="shared" si="6"/>
        <v/>
      </c>
      <c r="M72" s="214">
        <f>IF(E72&gt;0,INDEX('Part IV-1'!$Y$30:$Y$64,MATCH($A72,'Part IV-1'!$P$30:$P$64,0)),"")</f>
        <v>0</v>
      </c>
      <c r="N72" s="215">
        <f>IF(E72&gt;0,INDEX('Part IV-1'!$Z$30:$Z$64,MATCH($A72,'Part IV-1'!$P$30:$P$64,0)),"")</f>
        <v>0</v>
      </c>
    </row>
    <row r="73" spans="1:14" ht="12.5" thickBot="1" x14ac:dyDescent="0.35">
      <c r="A73" s="153" t="s">
        <v>110</v>
      </c>
      <c r="B73" s="103">
        <f>IF(E73&gt;0,INDEX('Part IV-1'!$Q$30:$Q$64,MATCH($A73,'Part IV-1'!$P$30:$P$64,0)),"")</f>
        <v>0</v>
      </c>
      <c r="C73" s="104" t="s">
        <v>289</v>
      </c>
      <c r="D73" s="104" t="s">
        <v>290</v>
      </c>
      <c r="E73" s="105" t="str">
        <f>IF(INDEX('Part IV-1'!$R$30:$R$64,MATCH($A73,'Part IV-1'!$P$30:$P$64,0))&gt;0,INDEX('Part IV-1'!$R$30:$R$64,MATCH($A73,'Part IV-1'!$P$30:$P$64,0)),"")</f>
        <v/>
      </c>
      <c r="F73" s="103"/>
      <c r="G73" s="106"/>
      <c r="H73" s="107"/>
      <c r="I73" s="108">
        <f>IF(E73&gt;0,INDEX('Part IV-1'!$W$30:$W$64,MATCH($A73,'Part IV-1'!$P$30:$P$64,0)),"")</f>
        <v>0</v>
      </c>
      <c r="J73" s="108" t="str">
        <f t="shared" si="5"/>
        <v/>
      </c>
      <c r="K73" s="108">
        <f>IF(E73&gt;0,INDEX('Part IV-1'!$V$30:$V$64,MATCH($A73,'Part IV-1'!$P$30:$P$64,0)),"")</f>
        <v>0</v>
      </c>
      <c r="L73" s="216" t="str">
        <f t="shared" si="6"/>
        <v/>
      </c>
      <c r="M73" s="217">
        <f>IF(E73&gt;0,INDEX('Part IV-1'!$Y$30:$Y$64,MATCH($A73,'Part IV-1'!$P$30:$P$64,0)),"")</f>
        <v>0</v>
      </c>
      <c r="N73" s="218">
        <f>IF(E73&gt;0,INDEX('Part IV-1'!$Z$30:$Z$64,MATCH($A73,'Part IV-1'!$P$30:$P$64,0)),"")</f>
        <v>0</v>
      </c>
    </row>
    <row r="74" spans="1:14" x14ac:dyDescent="0.3">
      <c r="A74" s="154" t="s">
        <v>131</v>
      </c>
      <c r="B74" s="109">
        <f>IF(E74&gt;0,INDEX('Part IV-2'!$D$24:$D$88,MATCH($A74,'Part IV-2'!$C$24:$C$88,0)),"")</f>
        <v>0</v>
      </c>
      <c r="C74" s="110" t="s">
        <v>291</v>
      </c>
      <c r="D74" s="110" t="s">
        <v>288</v>
      </c>
      <c r="E74" s="111" t="str">
        <f>IF(INDEX('Part IV-2'!$E$24:$E$88,MATCH($A74,'Part IV-2'!$C$24:$C$88,0))&gt;0,INDEX('Part IV-2'!$E$24:$E$88,MATCH($A74,'Part IV-2'!$C$24:$C$88,0)),"")</f>
        <v/>
      </c>
      <c r="F74" s="112">
        <f>IF(E74&gt;0,INDEX('Part IV-2'!$S$24:$S$88,MATCH($A74,'Part IV-2'!$C$24:$C$88,0)),"")</f>
        <v>0</v>
      </c>
      <c r="G74" s="113" t="str">
        <f>IFERROR(F74*E74,"")</f>
        <v/>
      </c>
      <c r="H74" s="114" t="str">
        <f>IF(F74&gt;0,'Part IV-2'!H24+'Part IV-2'!K24+'Part IV-2'!N24+'Part IV-2'!Q24,"")</f>
        <v/>
      </c>
      <c r="I74" s="115">
        <f>IF(E74&gt;0,INDEX('Part IV-2'!$T$24:$T$88,MATCH($A74,'Part IV-2'!$C$24:$C$88,0)),"")</f>
        <v>0</v>
      </c>
      <c r="J74" s="115" t="str">
        <f t="shared" si="5"/>
        <v/>
      </c>
      <c r="K74" s="115">
        <f>IF(E74&gt;0,INDEX('Part IV-2'!$R$24:$R$88,MATCH($A74,'Part IV-2'!$C$24:$C$88,0)),"")</f>
        <v>0</v>
      </c>
      <c r="L74" s="115" t="str">
        <f t="shared" si="6"/>
        <v/>
      </c>
      <c r="M74" s="219">
        <f>IF(E74&gt;0,INDEX('Part IV-2'!$V$24:$V$88,MATCH($A74,'Part IV-2'!$C$24:$C$88,0)),"")</f>
        <v>0</v>
      </c>
      <c r="N74" s="220">
        <f>IF(E74&gt;0,INDEX('Part IV-2'!$W$24:$W$88,MATCH($A74,'Part IV-2'!$C$24:$C$88,0)),"")</f>
        <v>0</v>
      </c>
    </row>
    <row r="75" spans="1:14" x14ac:dyDescent="0.3">
      <c r="A75" s="155" t="s">
        <v>133</v>
      </c>
      <c r="B75" s="59">
        <f>IF(E75&gt;0,INDEX('Part IV-2'!$D$24:$D$88,MATCH($A75,'Part IV-2'!$C$24:$C$88,0)),"")</f>
        <v>0</v>
      </c>
      <c r="C75" s="57" t="s">
        <v>291</v>
      </c>
      <c r="D75" s="57" t="s">
        <v>288</v>
      </c>
      <c r="E75" s="72" t="str">
        <f>IF(INDEX('Part IV-2'!$E$24:$E$88,MATCH($A75,'Part IV-2'!$C$24:$C$88,0))&gt;0,INDEX('Part IV-2'!$E$24:$E$88,MATCH($A75,'Part IV-2'!$C$24:$C$88,0)),"")</f>
        <v/>
      </c>
      <c r="F75" s="60">
        <f>IF(E75&gt;0,INDEX('Part IV-2'!$S$24:$S$88,MATCH($A75,'Part IV-2'!$C$24:$C$88,0)),"")</f>
        <v>0</v>
      </c>
      <c r="G75" s="58"/>
      <c r="H75" s="62" t="str">
        <f>IF(F75&gt;0,'Part IV-2'!H25+'Part IV-2'!K25+'Part IV-2'!N25+'Part IV-2'!Q25,"")</f>
        <v/>
      </c>
      <c r="I75" s="76">
        <f>IF(E75&gt;0,INDEX('Part IV-2'!$T$24:$T$88,MATCH($A75,'Part IV-2'!$C$24:$C$88,0)),"")</f>
        <v>0</v>
      </c>
      <c r="J75" s="76" t="str">
        <f t="shared" si="5"/>
        <v/>
      </c>
      <c r="K75" s="76">
        <f>IF(E75&gt;0,INDEX('Part IV-2'!$R$24:$R$88,MATCH($A75,'Part IV-2'!$C$24:$C$88,0)),"")</f>
        <v>0</v>
      </c>
      <c r="L75" s="76" t="str">
        <f t="shared" si="6"/>
        <v/>
      </c>
      <c r="M75" s="219">
        <f>IF(E75&gt;0,INDEX('Part IV-2'!$V$24:$V$88,MATCH($A75,'Part IV-2'!$C$24:$C$88,0)),"")</f>
        <v>0</v>
      </c>
      <c r="N75" s="220">
        <f>IF(E75&gt;0,INDEX('Part IV-2'!$W$24:$W$88,MATCH($A75,'Part IV-2'!$C$24:$C$88,0)),"")</f>
        <v>0</v>
      </c>
    </row>
    <row r="76" spans="1:14" x14ac:dyDescent="0.3">
      <c r="A76" s="155" t="s">
        <v>135</v>
      </c>
      <c r="B76" s="59">
        <f>IF(E76&gt;0,INDEX('Part IV-2'!$D$24:$D$88,MATCH($A76,'Part IV-2'!$C$24:$C$88,0)),"")</f>
        <v>0</v>
      </c>
      <c r="C76" s="57" t="s">
        <v>291</v>
      </c>
      <c r="D76" s="57" t="s">
        <v>288</v>
      </c>
      <c r="E76" s="72" t="str">
        <f>IF(INDEX('Part IV-2'!$E$24:$E$88,MATCH($A76,'Part IV-2'!$C$24:$C$88,0))&gt;0,INDEX('Part IV-2'!$E$24:$E$88,MATCH($A76,'Part IV-2'!$C$24:$C$88,0)),"")</f>
        <v/>
      </c>
      <c r="F76" s="60">
        <f>IF(E76&gt;0,INDEX('Part IV-2'!$S$24:$S$88,MATCH($A76,'Part IV-2'!$C$24:$C$88,0)),"")</f>
        <v>0</v>
      </c>
      <c r="G76" s="58"/>
      <c r="H76" s="62" t="str">
        <f>IF(F76&gt;0,'Part IV-2'!H26+'Part IV-2'!K26+'Part IV-2'!N26+'Part IV-2'!Q26,"")</f>
        <v/>
      </c>
      <c r="I76" s="76">
        <f>IF(E76&gt;0,INDEX('Part IV-2'!$T$24:$T$88,MATCH($A76,'Part IV-2'!$C$24:$C$88,0)),"")</f>
        <v>0</v>
      </c>
      <c r="J76" s="76" t="str">
        <f t="shared" si="5"/>
        <v/>
      </c>
      <c r="K76" s="76">
        <f>IF(E76&gt;0,INDEX('Part IV-2'!$R$24:$R$88,MATCH($A76,'Part IV-2'!$C$24:$C$88,0)),"")</f>
        <v>0</v>
      </c>
      <c r="L76" s="76" t="str">
        <f t="shared" si="6"/>
        <v/>
      </c>
      <c r="M76" s="219">
        <f>IF(E76&gt;0,INDEX('Part IV-2'!$V$24:$V$88,MATCH($A76,'Part IV-2'!$C$24:$C$88,0)),"")</f>
        <v>0</v>
      </c>
      <c r="N76" s="220">
        <f>IF(E76&gt;0,INDEX('Part IV-2'!$W$24:$W$88,MATCH($A76,'Part IV-2'!$C$24:$C$88,0)),"")</f>
        <v>0</v>
      </c>
    </row>
    <row r="77" spans="1:14" x14ac:dyDescent="0.3">
      <c r="A77" s="155" t="s">
        <v>137</v>
      </c>
      <c r="B77" s="59">
        <f>IF(E77&gt;0,INDEX('Part IV-2'!$D$24:$D$88,MATCH($A77,'Part IV-2'!$C$24:$C$88,0)),"")</f>
        <v>0</v>
      </c>
      <c r="C77" s="57" t="s">
        <v>291</v>
      </c>
      <c r="D77" s="57" t="s">
        <v>288</v>
      </c>
      <c r="E77" s="72" t="str">
        <f>IF(INDEX('Part IV-2'!$E$24:$E$88,MATCH($A77,'Part IV-2'!$C$24:$C$88,0))&gt;0,INDEX('Part IV-2'!$E$24:$E$88,MATCH($A77,'Part IV-2'!$C$24:$C$88,0)),"")</f>
        <v/>
      </c>
      <c r="F77" s="60">
        <f>IF(E77&gt;0,INDEX('Part IV-2'!$S$24:$S$88,MATCH($A77,'Part IV-2'!$C$24:$C$88,0)),"")</f>
        <v>0</v>
      </c>
      <c r="G77" s="58"/>
      <c r="H77" s="62" t="str">
        <f>IF(F77&gt;0,'Part IV-2'!H27+'Part IV-2'!K27+'Part IV-2'!N27+'Part IV-2'!Q27,"")</f>
        <v/>
      </c>
      <c r="I77" s="76">
        <f>IF(E77&gt;0,INDEX('Part IV-2'!$T$24:$T$88,MATCH($A77,'Part IV-2'!$C$24:$C$88,0)),"")</f>
        <v>0</v>
      </c>
      <c r="J77" s="76" t="str">
        <f t="shared" si="5"/>
        <v/>
      </c>
      <c r="K77" s="76">
        <f>IF(E77&gt;0,INDEX('Part IV-2'!$R$24:$R$88,MATCH($A77,'Part IV-2'!$C$24:$C$88,0)),"")</f>
        <v>0</v>
      </c>
      <c r="L77" s="76" t="str">
        <f t="shared" si="6"/>
        <v/>
      </c>
      <c r="M77" s="219">
        <f>IF(E77&gt;0,INDEX('Part IV-2'!$V$24:$V$88,MATCH($A77,'Part IV-2'!$C$24:$C$88,0)),"")</f>
        <v>0</v>
      </c>
      <c r="N77" s="220">
        <f>IF(E77&gt;0,INDEX('Part IV-2'!$W$24:$W$88,MATCH($A77,'Part IV-2'!$C$24:$C$88,0)),"")</f>
        <v>0</v>
      </c>
    </row>
    <row r="78" spans="1:14" x14ac:dyDescent="0.3">
      <c r="A78" s="155" t="s">
        <v>139</v>
      </c>
      <c r="B78" s="59">
        <f>IF(E78&gt;0,INDEX('Part IV-2'!$D$24:$D$88,MATCH($A78,'Part IV-2'!$C$24:$C$88,0)),"")</f>
        <v>0</v>
      </c>
      <c r="C78" s="57" t="s">
        <v>291</v>
      </c>
      <c r="D78" s="57" t="s">
        <v>288</v>
      </c>
      <c r="E78" s="72" t="str">
        <f>IF(INDEX('Part IV-2'!$E$24:$E$88,MATCH($A78,'Part IV-2'!$C$24:$C$88,0))&gt;0,INDEX('Part IV-2'!$E$24:$E$88,MATCH($A78,'Part IV-2'!$C$24:$C$88,0)),"")</f>
        <v/>
      </c>
      <c r="F78" s="60">
        <f>IF(E78&gt;0,INDEX('Part IV-2'!$S$24:$S$88,MATCH($A78,'Part IV-2'!$C$24:$C$88,0)),"")</f>
        <v>0</v>
      </c>
      <c r="G78" s="58"/>
      <c r="H78" s="62" t="str">
        <f>IF(F78&gt;0,'Part IV-2'!H28+'Part IV-2'!K28+'Part IV-2'!N28+'Part IV-2'!Q28,"")</f>
        <v/>
      </c>
      <c r="I78" s="76">
        <f>IF(E78&gt;0,INDEX('Part IV-2'!$T$24:$T$88,MATCH($A78,'Part IV-2'!$C$24:$C$88,0)),"")</f>
        <v>0</v>
      </c>
      <c r="J78" s="76" t="str">
        <f t="shared" si="5"/>
        <v/>
      </c>
      <c r="K78" s="76">
        <f>IF(E78&gt;0,INDEX('Part IV-2'!$R$24:$R$88,MATCH($A78,'Part IV-2'!$C$24:$C$88,0)),"")</f>
        <v>0</v>
      </c>
      <c r="L78" s="76" t="str">
        <f t="shared" si="6"/>
        <v/>
      </c>
      <c r="M78" s="219">
        <f>IF(E78&gt;0,INDEX('Part IV-2'!$V$24:$V$88,MATCH($A78,'Part IV-2'!$C$24:$C$88,0)),"")</f>
        <v>0</v>
      </c>
      <c r="N78" s="220">
        <f>IF(E78&gt;0,INDEX('Part IV-2'!$W$24:$W$88,MATCH($A78,'Part IV-2'!$C$24:$C$88,0)),"")</f>
        <v>0</v>
      </c>
    </row>
    <row r="79" spans="1:14" x14ac:dyDescent="0.3">
      <c r="A79" s="155" t="s">
        <v>141</v>
      </c>
      <c r="B79" s="59">
        <f>IF(E79&gt;0,INDEX('Part IV-2'!$D$24:$D$88,MATCH($A79,'Part IV-2'!$C$24:$C$88,0)),"")</f>
        <v>0</v>
      </c>
      <c r="C79" s="57" t="s">
        <v>291</v>
      </c>
      <c r="D79" s="57" t="s">
        <v>288</v>
      </c>
      <c r="E79" s="72" t="str">
        <f>IF(INDEX('Part IV-2'!$E$24:$E$88,MATCH($A79,'Part IV-2'!$C$24:$C$88,0))&gt;0,INDEX('Part IV-2'!$E$24:$E$88,MATCH($A79,'Part IV-2'!$C$24:$C$88,0)),"")</f>
        <v/>
      </c>
      <c r="F79" s="60">
        <f>IF(E79&gt;0,INDEX('Part IV-2'!$S$24:$S$88,MATCH($A79,'Part IV-2'!$C$24:$C$88,0)),"")</f>
        <v>0</v>
      </c>
      <c r="G79" s="58"/>
      <c r="H79" s="62" t="str">
        <f>IF(F79&gt;0,'Part IV-2'!H29+'Part IV-2'!K29+'Part IV-2'!N29+'Part IV-2'!Q29,"")</f>
        <v/>
      </c>
      <c r="I79" s="76">
        <f>IF(E79&gt;0,INDEX('Part IV-2'!$T$24:$T$88,MATCH($A79,'Part IV-2'!$C$24:$C$88,0)),"")</f>
        <v>0</v>
      </c>
      <c r="J79" s="76" t="str">
        <f t="shared" si="5"/>
        <v/>
      </c>
      <c r="K79" s="76">
        <f>IF(E79&gt;0,INDEX('Part IV-2'!$R$24:$R$88,MATCH($A79,'Part IV-2'!$C$24:$C$88,0)),"")</f>
        <v>0</v>
      </c>
      <c r="L79" s="76" t="str">
        <f t="shared" si="6"/>
        <v/>
      </c>
      <c r="M79" s="219">
        <f>IF(E79&gt;0,INDEX('Part IV-2'!$V$24:$V$88,MATCH($A79,'Part IV-2'!$C$24:$C$88,0)),"")</f>
        <v>0</v>
      </c>
      <c r="N79" s="220">
        <f>IF(E79&gt;0,INDEX('Part IV-2'!$W$24:$W$88,MATCH($A79,'Part IV-2'!$C$24:$C$88,0)),"")</f>
        <v>0</v>
      </c>
    </row>
    <row r="80" spans="1:14" x14ac:dyDescent="0.3">
      <c r="A80" s="155" t="s">
        <v>143</v>
      </c>
      <c r="B80" s="59">
        <f>IF(E80&gt;0,INDEX('Part IV-2'!$D$24:$D$88,MATCH($A80,'Part IV-2'!$C$24:$C$88,0)),"")</f>
        <v>0</v>
      </c>
      <c r="C80" s="57" t="s">
        <v>291</v>
      </c>
      <c r="D80" s="57" t="s">
        <v>288</v>
      </c>
      <c r="E80" s="72" t="str">
        <f>IF(INDEX('Part IV-2'!$E$24:$E$88,MATCH($A80,'Part IV-2'!$C$24:$C$88,0))&gt;0,INDEX('Part IV-2'!$E$24:$E$88,MATCH($A80,'Part IV-2'!$C$24:$C$88,0)),"")</f>
        <v/>
      </c>
      <c r="F80" s="60">
        <f>IF(E80&gt;0,INDEX('Part IV-2'!$S$24:$S$88,MATCH($A80,'Part IV-2'!$C$24:$C$88,0)),"")</f>
        <v>0</v>
      </c>
      <c r="G80" s="58"/>
      <c r="H80" s="62" t="str">
        <f>IF(F80&gt;0,'Part IV-2'!H30+'Part IV-2'!K30+'Part IV-2'!N30+'Part IV-2'!Q30,"")</f>
        <v/>
      </c>
      <c r="I80" s="76">
        <f>IF(E80&gt;0,INDEX('Part IV-2'!$T$24:$T$88,MATCH($A80,'Part IV-2'!$C$24:$C$88,0)),"")</f>
        <v>0</v>
      </c>
      <c r="J80" s="76" t="str">
        <f t="shared" si="5"/>
        <v/>
      </c>
      <c r="K80" s="76">
        <f>IF(E80&gt;0,INDEX('Part IV-2'!$R$24:$R$88,MATCH($A80,'Part IV-2'!$C$24:$C$88,0)),"")</f>
        <v>0</v>
      </c>
      <c r="L80" s="76" t="str">
        <f t="shared" si="6"/>
        <v/>
      </c>
      <c r="M80" s="219">
        <f>IF(E80&gt;0,INDEX('Part IV-2'!$V$24:$V$88,MATCH($A80,'Part IV-2'!$C$24:$C$88,0)),"")</f>
        <v>0</v>
      </c>
      <c r="N80" s="220">
        <f>IF(E80&gt;0,INDEX('Part IV-2'!$W$24:$W$88,MATCH($A80,'Part IV-2'!$C$24:$C$88,0)),"")</f>
        <v>0</v>
      </c>
    </row>
    <row r="81" spans="1:14" x14ac:dyDescent="0.3">
      <c r="A81" s="155" t="s">
        <v>145</v>
      </c>
      <c r="B81" s="59">
        <f>IF(E81&gt;0,INDEX('Part IV-2'!$D$24:$D$88,MATCH($A81,'Part IV-2'!$C$24:$C$88,0)),"")</f>
        <v>0</v>
      </c>
      <c r="C81" s="57" t="s">
        <v>291</v>
      </c>
      <c r="D81" s="57" t="s">
        <v>288</v>
      </c>
      <c r="E81" s="72" t="str">
        <f>IF(INDEX('Part IV-2'!$E$24:$E$88,MATCH($A81,'Part IV-2'!$C$24:$C$88,0))&gt;0,INDEX('Part IV-2'!$E$24:$E$88,MATCH($A81,'Part IV-2'!$C$24:$C$88,0)),"")</f>
        <v/>
      </c>
      <c r="F81" s="60">
        <f>IF(E81&gt;0,INDEX('Part IV-2'!$S$24:$S$88,MATCH($A81,'Part IV-2'!$C$24:$C$88,0)),"")</f>
        <v>0</v>
      </c>
      <c r="G81" s="58"/>
      <c r="H81" s="62" t="str">
        <f>IF(F81&gt;0,'Part IV-2'!H31+'Part IV-2'!K31+'Part IV-2'!N31+'Part IV-2'!Q31,"")</f>
        <v/>
      </c>
      <c r="I81" s="76">
        <f>IF(E81&gt;0,INDEX('Part IV-2'!$T$24:$T$88,MATCH($A81,'Part IV-2'!$C$24:$C$88,0)),"")</f>
        <v>0</v>
      </c>
      <c r="J81" s="76" t="str">
        <f t="shared" si="5"/>
        <v/>
      </c>
      <c r="K81" s="76">
        <f>IF(E81&gt;0,INDEX('Part IV-2'!$R$24:$R$88,MATCH($A81,'Part IV-2'!$C$24:$C$88,0)),"")</f>
        <v>0</v>
      </c>
      <c r="L81" s="76" t="str">
        <f t="shared" si="6"/>
        <v/>
      </c>
      <c r="M81" s="219">
        <f>IF(E81&gt;0,INDEX('Part IV-2'!$V$24:$V$88,MATCH($A81,'Part IV-2'!$C$24:$C$88,0)),"")</f>
        <v>0</v>
      </c>
      <c r="N81" s="220">
        <f>IF(E81&gt;0,INDEX('Part IV-2'!$W$24:$W$88,MATCH($A81,'Part IV-2'!$C$24:$C$88,0)),"")</f>
        <v>0</v>
      </c>
    </row>
    <row r="82" spans="1:14" x14ac:dyDescent="0.3">
      <c r="A82" s="155" t="s">
        <v>147</v>
      </c>
      <c r="B82" s="59">
        <f>IF(E82&gt;0,INDEX('Part IV-2'!$D$24:$D$88,MATCH($A82,'Part IV-2'!$C$24:$C$88,0)),"")</f>
        <v>0</v>
      </c>
      <c r="C82" s="57" t="s">
        <v>291</v>
      </c>
      <c r="D82" s="57" t="s">
        <v>288</v>
      </c>
      <c r="E82" s="72" t="str">
        <f>IF(INDEX('Part IV-2'!$E$24:$E$88,MATCH($A82,'Part IV-2'!$C$24:$C$88,0))&gt;0,INDEX('Part IV-2'!$E$24:$E$88,MATCH($A82,'Part IV-2'!$C$24:$C$88,0)),"")</f>
        <v/>
      </c>
      <c r="F82" s="60">
        <f>IF(E82&gt;0,INDEX('Part IV-2'!$S$24:$S$88,MATCH($A82,'Part IV-2'!$C$24:$C$88,0)),"")</f>
        <v>0</v>
      </c>
      <c r="G82" s="58"/>
      <c r="H82" s="62" t="str">
        <f>IF(F82&gt;0,'Part IV-2'!H32+'Part IV-2'!K32+'Part IV-2'!N32+'Part IV-2'!Q32,"")</f>
        <v/>
      </c>
      <c r="I82" s="76">
        <f>IF(E82&gt;0,INDEX('Part IV-2'!$T$24:$T$88,MATCH($A82,'Part IV-2'!$C$24:$C$88,0)),"")</f>
        <v>0</v>
      </c>
      <c r="J82" s="76" t="str">
        <f t="shared" si="5"/>
        <v/>
      </c>
      <c r="K82" s="76">
        <f>IF(E82&gt;0,INDEX('Part IV-2'!$R$24:$R$88,MATCH($A82,'Part IV-2'!$C$24:$C$88,0)),"")</f>
        <v>0</v>
      </c>
      <c r="L82" s="76" t="str">
        <f t="shared" si="6"/>
        <v/>
      </c>
      <c r="M82" s="219">
        <f>IF(E82&gt;0,INDEX('Part IV-2'!$V$24:$V$88,MATCH($A82,'Part IV-2'!$C$24:$C$88,0)),"")</f>
        <v>0</v>
      </c>
      <c r="N82" s="220">
        <f>IF(E82&gt;0,INDEX('Part IV-2'!$W$24:$W$88,MATCH($A82,'Part IV-2'!$C$24:$C$88,0)),"")</f>
        <v>0</v>
      </c>
    </row>
    <row r="83" spans="1:14" x14ac:dyDescent="0.3">
      <c r="A83" s="155" t="s">
        <v>149</v>
      </c>
      <c r="B83" s="59">
        <f>IF(E83&gt;0,INDEX('Part IV-2'!$D$24:$D$88,MATCH($A83,'Part IV-2'!$C$24:$C$88,0)),"")</f>
        <v>0</v>
      </c>
      <c r="C83" s="57" t="s">
        <v>291</v>
      </c>
      <c r="D83" s="57" t="s">
        <v>288</v>
      </c>
      <c r="E83" s="72" t="str">
        <f>IF(INDEX('Part IV-2'!$E$24:$E$88,MATCH($A83,'Part IV-2'!$C$24:$C$88,0))&gt;0,INDEX('Part IV-2'!$E$24:$E$88,MATCH($A83,'Part IV-2'!$C$24:$C$88,0)),"")</f>
        <v/>
      </c>
      <c r="F83" s="60">
        <f>IF(E83&gt;0,INDEX('Part IV-2'!$S$24:$S$88,MATCH($A83,'Part IV-2'!$C$24:$C$88,0)),"")</f>
        <v>0</v>
      </c>
      <c r="G83" s="58"/>
      <c r="H83" s="62" t="str">
        <f>IF(F83&gt;0,'Part IV-2'!H33+'Part IV-2'!K33+'Part IV-2'!N33+'Part IV-2'!Q33,"")</f>
        <v/>
      </c>
      <c r="I83" s="76">
        <f>IF(E83&gt;0,INDEX('Part IV-2'!$T$24:$T$88,MATCH($A83,'Part IV-2'!$C$24:$C$88,0)),"")</f>
        <v>0</v>
      </c>
      <c r="J83" s="76" t="str">
        <f t="shared" si="5"/>
        <v/>
      </c>
      <c r="K83" s="76">
        <f>IF(E83&gt;0,INDEX('Part IV-2'!$R$24:$R$88,MATCH($A83,'Part IV-2'!$C$24:$C$88,0)),"")</f>
        <v>0</v>
      </c>
      <c r="L83" s="76" t="str">
        <f t="shared" si="6"/>
        <v/>
      </c>
      <c r="M83" s="219">
        <f>IF(E83&gt;0,INDEX('Part IV-2'!$V$24:$V$88,MATCH($A83,'Part IV-2'!$C$24:$C$88,0)),"")</f>
        <v>0</v>
      </c>
      <c r="N83" s="220">
        <f>IF(E83&gt;0,INDEX('Part IV-2'!$W$24:$W$88,MATCH($A83,'Part IV-2'!$C$24:$C$88,0)),"")</f>
        <v>0</v>
      </c>
    </row>
    <row r="84" spans="1:14" x14ac:dyDescent="0.3">
      <c r="A84" s="155" t="s">
        <v>151</v>
      </c>
      <c r="B84" s="59">
        <f>IF(E84&gt;0,INDEX('Part IV-2'!$D$24:$D$88,MATCH($A84,'Part IV-2'!$C$24:$C$88,0)),"")</f>
        <v>0</v>
      </c>
      <c r="C84" s="57" t="s">
        <v>291</v>
      </c>
      <c r="D84" s="57" t="s">
        <v>288</v>
      </c>
      <c r="E84" s="72" t="str">
        <f>IF(INDEX('Part IV-2'!$E$24:$E$88,MATCH($A84,'Part IV-2'!$C$24:$C$88,0))&gt;0,INDEX('Part IV-2'!$E$24:$E$88,MATCH($A84,'Part IV-2'!$C$24:$C$88,0)),"")</f>
        <v/>
      </c>
      <c r="F84" s="60">
        <f>IF(E84&gt;0,INDEX('Part IV-2'!$S$24:$S$88,MATCH($A84,'Part IV-2'!$C$24:$C$88,0)),"")</f>
        <v>0</v>
      </c>
      <c r="G84" s="58"/>
      <c r="H84" s="62" t="str">
        <f>IF(F84&gt;0,'Part IV-2'!H34+'Part IV-2'!K34+'Part IV-2'!N34+'Part IV-2'!Q34,"")</f>
        <v/>
      </c>
      <c r="I84" s="76">
        <f>IF(E84&gt;0,INDEX('Part IV-2'!$T$24:$T$88,MATCH($A84,'Part IV-2'!$C$24:$C$88,0)),"")</f>
        <v>0</v>
      </c>
      <c r="J84" s="76" t="str">
        <f t="shared" si="5"/>
        <v/>
      </c>
      <c r="K84" s="76">
        <f>IF(E84&gt;0,INDEX('Part IV-2'!$R$24:$R$88,MATCH($A84,'Part IV-2'!$C$24:$C$88,0)),"")</f>
        <v>0</v>
      </c>
      <c r="L84" s="76" t="str">
        <f t="shared" si="6"/>
        <v/>
      </c>
      <c r="M84" s="219">
        <f>IF(E84&gt;0,INDEX('Part IV-2'!$V$24:$V$88,MATCH($A84,'Part IV-2'!$C$24:$C$88,0)),"")</f>
        <v>0</v>
      </c>
      <c r="N84" s="220">
        <f>IF(E84&gt;0,INDEX('Part IV-2'!$W$24:$W$88,MATCH($A84,'Part IV-2'!$C$24:$C$88,0)),"")</f>
        <v>0</v>
      </c>
    </row>
    <row r="85" spans="1:14" x14ac:dyDescent="0.3">
      <c r="A85" s="155" t="s">
        <v>153</v>
      </c>
      <c r="B85" s="59">
        <f>IF(E85&gt;0,INDEX('Part IV-2'!$D$24:$D$88,MATCH($A85,'Part IV-2'!$C$24:$C$88,0)),"")</f>
        <v>0</v>
      </c>
      <c r="C85" s="57" t="s">
        <v>291</v>
      </c>
      <c r="D85" s="57" t="s">
        <v>288</v>
      </c>
      <c r="E85" s="72" t="str">
        <f>IF(INDEX('Part IV-2'!$E$24:$E$88,MATCH($A85,'Part IV-2'!$C$24:$C$88,0))&gt;0,INDEX('Part IV-2'!$E$24:$E$88,MATCH($A85,'Part IV-2'!$C$24:$C$88,0)),"")</f>
        <v/>
      </c>
      <c r="F85" s="60">
        <f>IF(E85&gt;0,INDEX('Part IV-2'!$S$24:$S$88,MATCH($A85,'Part IV-2'!$C$24:$C$88,0)),"")</f>
        <v>0</v>
      </c>
      <c r="G85" s="58"/>
      <c r="H85" s="62" t="str">
        <f>IF(F85&gt;0,'Part IV-2'!H35+'Part IV-2'!K35+'Part IV-2'!N35+'Part IV-2'!Q35,"")</f>
        <v/>
      </c>
      <c r="I85" s="76">
        <f>IF(E85&gt;0,INDEX('Part IV-2'!$T$24:$T$88,MATCH($A85,'Part IV-2'!$C$24:$C$88,0)),"")</f>
        <v>0</v>
      </c>
      <c r="J85" s="76" t="str">
        <f t="shared" si="5"/>
        <v/>
      </c>
      <c r="K85" s="76">
        <f>IF(E85&gt;0,INDEX('Part IV-2'!$R$24:$R$88,MATCH($A85,'Part IV-2'!$C$24:$C$88,0)),"")</f>
        <v>0</v>
      </c>
      <c r="L85" s="76" t="str">
        <f t="shared" si="6"/>
        <v/>
      </c>
      <c r="M85" s="219">
        <f>IF(E85&gt;0,INDEX('Part IV-2'!$V$24:$V$88,MATCH($A85,'Part IV-2'!$C$24:$C$88,0)),"")</f>
        <v>0</v>
      </c>
      <c r="N85" s="220">
        <f>IF(E85&gt;0,INDEX('Part IV-2'!$W$24:$W$88,MATCH($A85,'Part IV-2'!$C$24:$C$88,0)),"")</f>
        <v>0</v>
      </c>
    </row>
    <row r="86" spans="1:14" x14ac:dyDescent="0.3">
      <c r="A86" s="155" t="s">
        <v>155</v>
      </c>
      <c r="B86" s="59">
        <f>IF(E86&gt;0,INDEX('Part IV-2'!$D$24:$D$88,MATCH($A86,'Part IV-2'!$C$24:$C$88,0)),"")</f>
        <v>0</v>
      </c>
      <c r="C86" s="57" t="s">
        <v>291</v>
      </c>
      <c r="D86" s="57" t="s">
        <v>288</v>
      </c>
      <c r="E86" s="72" t="str">
        <f>IF(INDEX('Part IV-2'!$E$24:$E$88,MATCH($A86,'Part IV-2'!$C$24:$C$88,0))&gt;0,INDEX('Part IV-2'!$E$24:$E$88,MATCH($A86,'Part IV-2'!$C$24:$C$88,0)),"")</f>
        <v/>
      </c>
      <c r="F86" s="60">
        <f>IF(E86&gt;0,INDEX('Part IV-2'!$S$24:$S$88,MATCH($A86,'Part IV-2'!$C$24:$C$88,0)),"")</f>
        <v>0</v>
      </c>
      <c r="G86" s="58"/>
      <c r="H86" s="62" t="str">
        <f>IF(F86&gt;0,'Part IV-2'!H36+'Part IV-2'!K36+'Part IV-2'!N36+'Part IV-2'!Q36,"")</f>
        <v/>
      </c>
      <c r="I86" s="76">
        <f>IF(E86&gt;0,INDEX('Part IV-2'!$T$24:$T$88,MATCH($A86,'Part IV-2'!$C$24:$C$88,0)),"")</f>
        <v>0</v>
      </c>
      <c r="J86" s="76" t="str">
        <f t="shared" si="5"/>
        <v/>
      </c>
      <c r="K86" s="76">
        <f>IF(E86&gt;0,INDEX('Part IV-2'!$R$24:$R$88,MATCH($A86,'Part IV-2'!$C$24:$C$88,0)),"")</f>
        <v>0</v>
      </c>
      <c r="L86" s="76" t="str">
        <f t="shared" si="6"/>
        <v/>
      </c>
      <c r="M86" s="219">
        <f>IF(E86&gt;0,INDEX('Part IV-2'!$V$24:$V$88,MATCH($A86,'Part IV-2'!$C$24:$C$88,0)),"")</f>
        <v>0</v>
      </c>
      <c r="N86" s="220">
        <f>IF(E86&gt;0,INDEX('Part IV-2'!$W$24:$W$88,MATCH($A86,'Part IV-2'!$C$24:$C$88,0)),"")</f>
        <v>0</v>
      </c>
    </row>
    <row r="87" spans="1:14" x14ac:dyDescent="0.3">
      <c r="A87" s="155" t="s">
        <v>157</v>
      </c>
      <c r="B87" s="59">
        <f>IF(E87&gt;0,INDEX('Part IV-2'!$D$24:$D$88,MATCH($A87,'Part IV-2'!$C$24:$C$88,0)),"")</f>
        <v>0</v>
      </c>
      <c r="C87" s="57" t="s">
        <v>291</v>
      </c>
      <c r="D87" s="57" t="s">
        <v>288</v>
      </c>
      <c r="E87" s="72" t="str">
        <f>IF(INDEX('Part IV-2'!$E$24:$E$88,MATCH($A87,'Part IV-2'!$C$24:$C$88,0))&gt;0,INDEX('Part IV-2'!$E$24:$E$88,MATCH($A87,'Part IV-2'!$C$24:$C$88,0)),"")</f>
        <v/>
      </c>
      <c r="F87" s="60">
        <f>IF(E87&gt;0,INDEX('Part IV-2'!$S$24:$S$88,MATCH($A87,'Part IV-2'!$C$24:$C$88,0)),"")</f>
        <v>0</v>
      </c>
      <c r="G87" s="58"/>
      <c r="H87" s="62" t="str">
        <f>IF(F87&gt;0,'Part IV-2'!H37+'Part IV-2'!K37+'Part IV-2'!N37+'Part IV-2'!Q37,"")</f>
        <v/>
      </c>
      <c r="I87" s="76">
        <f>IF(E87&gt;0,INDEX('Part IV-2'!$T$24:$T$88,MATCH($A87,'Part IV-2'!$C$24:$C$88,0)),"")</f>
        <v>0</v>
      </c>
      <c r="J87" s="76" t="str">
        <f t="shared" si="5"/>
        <v/>
      </c>
      <c r="K87" s="76">
        <f>IF(E87&gt;0,INDEX('Part IV-2'!$R$24:$R$88,MATCH($A87,'Part IV-2'!$C$24:$C$88,0)),"")</f>
        <v>0</v>
      </c>
      <c r="L87" s="76" t="str">
        <f t="shared" si="6"/>
        <v/>
      </c>
      <c r="M87" s="219">
        <f>IF(E87&gt;0,INDEX('Part IV-2'!$V$24:$V$88,MATCH($A87,'Part IV-2'!$C$24:$C$88,0)),"")</f>
        <v>0</v>
      </c>
      <c r="N87" s="220">
        <f>IF(E87&gt;0,INDEX('Part IV-2'!$W$24:$W$88,MATCH($A87,'Part IV-2'!$C$24:$C$88,0)),"")</f>
        <v>0</v>
      </c>
    </row>
    <row r="88" spans="1:14" x14ac:dyDescent="0.3">
      <c r="A88" s="155" t="s">
        <v>159</v>
      </c>
      <c r="B88" s="59">
        <f>IF(E88&gt;0,INDEX('Part IV-2'!$D$24:$D$88,MATCH($A88,'Part IV-2'!$C$24:$C$88,0)),"")</f>
        <v>0</v>
      </c>
      <c r="C88" s="57" t="s">
        <v>291</v>
      </c>
      <c r="D88" s="57" t="s">
        <v>288</v>
      </c>
      <c r="E88" s="72" t="str">
        <f>IF(INDEX('Part IV-2'!$E$24:$E$88,MATCH($A88,'Part IV-2'!$C$24:$C$88,0))&gt;0,INDEX('Part IV-2'!$E$24:$E$88,MATCH($A88,'Part IV-2'!$C$24:$C$88,0)),"")</f>
        <v/>
      </c>
      <c r="F88" s="60">
        <f>IF(E88&gt;0,INDEX('Part IV-2'!$S$24:$S$88,MATCH($A88,'Part IV-2'!$C$24:$C$88,0)),"")</f>
        <v>0</v>
      </c>
      <c r="G88" s="58"/>
      <c r="H88" s="62" t="str">
        <f>IF(F88&gt;0,'Part IV-2'!H38+'Part IV-2'!K38+'Part IV-2'!N38+'Part IV-2'!Q38,"")</f>
        <v/>
      </c>
      <c r="I88" s="76">
        <f>IF(E88&gt;0,INDEX('Part IV-2'!$T$24:$T$88,MATCH($A88,'Part IV-2'!$C$24:$C$88,0)),"")</f>
        <v>0</v>
      </c>
      <c r="J88" s="76" t="str">
        <f t="shared" si="5"/>
        <v/>
      </c>
      <c r="K88" s="76">
        <f>IF(E88&gt;0,INDEX('Part IV-2'!$R$24:$R$88,MATCH($A88,'Part IV-2'!$C$24:$C$88,0)),"")</f>
        <v>0</v>
      </c>
      <c r="L88" s="76" t="str">
        <f t="shared" si="6"/>
        <v/>
      </c>
      <c r="M88" s="219">
        <f>IF(E88&gt;0,INDEX('Part IV-2'!$V$24:$V$88,MATCH($A88,'Part IV-2'!$C$24:$C$88,0)),"")</f>
        <v>0</v>
      </c>
      <c r="N88" s="220">
        <f>IF(E88&gt;0,INDEX('Part IV-2'!$W$24:$W$88,MATCH($A88,'Part IV-2'!$C$24:$C$88,0)),"")</f>
        <v>0</v>
      </c>
    </row>
    <row r="89" spans="1:14" x14ac:dyDescent="0.3">
      <c r="A89" s="155" t="s">
        <v>161</v>
      </c>
      <c r="B89" s="59">
        <f>IF(E89&gt;0,INDEX('Part IV-2'!$D$24:$D$88,MATCH($A89,'Part IV-2'!$C$24:$C$88,0)),"")</f>
        <v>0</v>
      </c>
      <c r="C89" s="57" t="s">
        <v>291</v>
      </c>
      <c r="D89" s="57" t="s">
        <v>288</v>
      </c>
      <c r="E89" s="72" t="str">
        <f>IF(INDEX('Part IV-2'!$E$24:$E$88,MATCH($A89,'Part IV-2'!$C$24:$C$88,0))&gt;0,INDEX('Part IV-2'!$E$24:$E$88,MATCH($A89,'Part IV-2'!$C$24:$C$88,0)),"")</f>
        <v/>
      </c>
      <c r="F89" s="60">
        <f>IF(E89&gt;0,INDEX('Part IV-2'!$S$24:$S$88,MATCH($A89,'Part IV-2'!$C$24:$C$88,0)),"")</f>
        <v>0</v>
      </c>
      <c r="G89" s="58"/>
      <c r="H89" s="62" t="str">
        <f>IF(F89&gt;0,'Part IV-2'!H39+'Part IV-2'!K39+'Part IV-2'!N39+'Part IV-2'!Q39,"")</f>
        <v/>
      </c>
      <c r="I89" s="76">
        <f>IF(E89&gt;0,INDEX('Part IV-2'!$T$24:$T$88,MATCH($A89,'Part IV-2'!$C$24:$C$88,0)),"")</f>
        <v>0</v>
      </c>
      <c r="J89" s="76" t="str">
        <f t="shared" si="5"/>
        <v/>
      </c>
      <c r="K89" s="76">
        <f>IF(E89&gt;0,INDEX('Part IV-2'!$R$24:$R$88,MATCH($A89,'Part IV-2'!$C$24:$C$88,0)),"")</f>
        <v>0</v>
      </c>
      <c r="L89" s="76" t="str">
        <f t="shared" si="6"/>
        <v/>
      </c>
      <c r="M89" s="219">
        <f>IF(E89&gt;0,INDEX('Part IV-2'!$V$24:$V$88,MATCH($A89,'Part IV-2'!$C$24:$C$88,0)),"")</f>
        <v>0</v>
      </c>
      <c r="N89" s="220">
        <f>IF(E89&gt;0,INDEX('Part IV-2'!$W$24:$W$88,MATCH($A89,'Part IV-2'!$C$24:$C$88,0)),"")</f>
        <v>0</v>
      </c>
    </row>
    <row r="90" spans="1:14" x14ac:dyDescent="0.3">
      <c r="A90" s="155" t="s">
        <v>163</v>
      </c>
      <c r="B90" s="59">
        <f>IF(E90&gt;0,INDEX('Part IV-2'!$D$24:$D$88,MATCH($A90,'Part IV-2'!$C$24:$C$88,0)),"")</f>
        <v>0</v>
      </c>
      <c r="C90" s="57" t="s">
        <v>291</v>
      </c>
      <c r="D90" s="57" t="s">
        <v>288</v>
      </c>
      <c r="E90" s="72" t="str">
        <f>IF(INDEX('Part IV-2'!$E$24:$E$88,MATCH($A90,'Part IV-2'!$C$24:$C$88,0))&gt;0,INDEX('Part IV-2'!$E$24:$E$88,MATCH($A90,'Part IV-2'!$C$24:$C$88,0)),"")</f>
        <v/>
      </c>
      <c r="F90" s="60">
        <f>IF(E90&gt;0,INDEX('Part IV-2'!$S$24:$S$88,MATCH($A90,'Part IV-2'!$C$24:$C$88,0)),"")</f>
        <v>0</v>
      </c>
      <c r="G90" s="58"/>
      <c r="H90" s="62" t="str">
        <f>IF(F90&gt;0,'Part IV-2'!H40+'Part IV-2'!K40+'Part IV-2'!N40+'Part IV-2'!Q40,"")</f>
        <v/>
      </c>
      <c r="I90" s="76">
        <f>IF(E90&gt;0,INDEX('Part IV-2'!$T$24:$T$88,MATCH($A90,'Part IV-2'!$C$24:$C$88,0)),"")</f>
        <v>0</v>
      </c>
      <c r="J90" s="76" t="str">
        <f t="shared" si="5"/>
        <v/>
      </c>
      <c r="K90" s="76">
        <f>IF(E90&gt;0,INDEX('Part IV-2'!$R$24:$R$88,MATCH($A90,'Part IV-2'!$C$24:$C$88,0)),"")</f>
        <v>0</v>
      </c>
      <c r="L90" s="76" t="str">
        <f t="shared" si="6"/>
        <v/>
      </c>
      <c r="M90" s="219">
        <f>IF(E90&gt;0,INDEX('Part IV-2'!$V$24:$V$88,MATCH($A90,'Part IV-2'!$C$24:$C$88,0)),"")</f>
        <v>0</v>
      </c>
      <c r="N90" s="220">
        <f>IF(E90&gt;0,INDEX('Part IV-2'!$W$24:$W$88,MATCH($A90,'Part IV-2'!$C$24:$C$88,0)),"")</f>
        <v>0</v>
      </c>
    </row>
    <row r="91" spans="1:14" x14ac:dyDescent="0.3">
      <c r="A91" s="155" t="s">
        <v>165</v>
      </c>
      <c r="B91" s="59">
        <f>IF(E91&gt;0,INDEX('Part IV-2'!$D$24:$D$88,MATCH($A91,'Part IV-2'!$C$24:$C$88,0)),"")</f>
        <v>0</v>
      </c>
      <c r="C91" s="57" t="s">
        <v>291</v>
      </c>
      <c r="D91" s="57" t="s">
        <v>288</v>
      </c>
      <c r="E91" s="72" t="str">
        <f>IF(INDEX('Part IV-2'!$E$24:$E$88,MATCH($A91,'Part IV-2'!$C$24:$C$88,0))&gt;0,INDEX('Part IV-2'!$E$24:$E$88,MATCH($A91,'Part IV-2'!$C$24:$C$88,0)),"")</f>
        <v/>
      </c>
      <c r="F91" s="60">
        <f>IF(E91&gt;0,INDEX('Part IV-2'!$S$24:$S$88,MATCH($A91,'Part IV-2'!$C$24:$C$88,0)),"")</f>
        <v>0</v>
      </c>
      <c r="G91" s="58"/>
      <c r="H91" s="62" t="str">
        <f>IF(F91&gt;0,'Part IV-2'!H41+'Part IV-2'!K41+'Part IV-2'!N41+'Part IV-2'!Q41,"")</f>
        <v/>
      </c>
      <c r="I91" s="76">
        <f>IF(E91&gt;0,INDEX('Part IV-2'!$T$24:$T$88,MATCH($A91,'Part IV-2'!$C$24:$C$88,0)),"")</f>
        <v>0</v>
      </c>
      <c r="J91" s="76" t="str">
        <f t="shared" si="5"/>
        <v/>
      </c>
      <c r="K91" s="76">
        <f>IF(E91&gt;0,INDEX('Part IV-2'!$R$24:$R$88,MATCH($A91,'Part IV-2'!$C$24:$C$88,0)),"")</f>
        <v>0</v>
      </c>
      <c r="L91" s="76" t="str">
        <f t="shared" si="6"/>
        <v/>
      </c>
      <c r="M91" s="219">
        <f>IF(E91&gt;0,INDEX('Part IV-2'!$V$24:$V$88,MATCH($A91,'Part IV-2'!$C$24:$C$88,0)),"")</f>
        <v>0</v>
      </c>
      <c r="N91" s="220">
        <f>IF(E91&gt;0,INDEX('Part IV-2'!$W$24:$W$88,MATCH($A91,'Part IV-2'!$C$24:$C$88,0)),"")</f>
        <v>0</v>
      </c>
    </row>
    <row r="92" spans="1:14" x14ac:dyDescent="0.3">
      <c r="A92" s="155" t="s">
        <v>167</v>
      </c>
      <c r="B92" s="59">
        <f>IF(E92&gt;0,INDEX('Part IV-2'!$D$24:$D$88,MATCH($A92,'Part IV-2'!$C$24:$C$88,0)),"")</f>
        <v>0</v>
      </c>
      <c r="C92" s="57" t="s">
        <v>291</v>
      </c>
      <c r="D92" s="57" t="s">
        <v>288</v>
      </c>
      <c r="E92" s="72" t="str">
        <f>IF(INDEX('Part IV-2'!$E$24:$E$88,MATCH($A92,'Part IV-2'!$C$24:$C$88,0))&gt;0,INDEX('Part IV-2'!$E$24:$E$88,MATCH($A92,'Part IV-2'!$C$24:$C$88,0)),"")</f>
        <v/>
      </c>
      <c r="F92" s="60">
        <f>IF(E92&gt;0,INDEX('Part IV-2'!$S$24:$S$88,MATCH($A92,'Part IV-2'!$C$24:$C$88,0)),"")</f>
        <v>0</v>
      </c>
      <c r="G92" s="58"/>
      <c r="H92" s="62" t="str">
        <f>IF(F92&gt;0,'Part IV-2'!H42+'Part IV-2'!K42+'Part IV-2'!N42+'Part IV-2'!Q42,"")</f>
        <v/>
      </c>
      <c r="I92" s="76">
        <f>IF(E92&gt;0,INDEX('Part IV-2'!$T$24:$T$88,MATCH($A92,'Part IV-2'!$C$24:$C$88,0)),"")</f>
        <v>0</v>
      </c>
      <c r="J92" s="76" t="str">
        <f t="shared" si="5"/>
        <v/>
      </c>
      <c r="K92" s="76">
        <f>IF(E92&gt;0,INDEX('Part IV-2'!$R$24:$R$88,MATCH($A92,'Part IV-2'!$C$24:$C$88,0)),"")</f>
        <v>0</v>
      </c>
      <c r="L92" s="76" t="str">
        <f t="shared" si="6"/>
        <v/>
      </c>
      <c r="M92" s="219">
        <f>IF(E92&gt;0,INDEX('Part IV-2'!$V$24:$V$88,MATCH($A92,'Part IV-2'!$C$24:$C$88,0)),"")</f>
        <v>0</v>
      </c>
      <c r="N92" s="220">
        <f>IF(E92&gt;0,INDEX('Part IV-2'!$W$24:$W$88,MATCH($A92,'Part IV-2'!$C$24:$C$88,0)),"")</f>
        <v>0</v>
      </c>
    </row>
    <row r="93" spans="1:14" x14ac:dyDescent="0.3">
      <c r="A93" s="155" t="s">
        <v>169</v>
      </c>
      <c r="B93" s="59">
        <f>IF(E93&gt;0,INDEX('Part IV-2'!$D$24:$D$88,MATCH($A93,'Part IV-2'!$C$24:$C$88,0)),"")</f>
        <v>0</v>
      </c>
      <c r="C93" s="57" t="s">
        <v>291</v>
      </c>
      <c r="D93" s="57" t="s">
        <v>288</v>
      </c>
      <c r="E93" s="72" t="str">
        <f>IF(INDEX('Part IV-2'!$E$24:$E$88,MATCH($A93,'Part IV-2'!$C$24:$C$88,0))&gt;0,INDEX('Part IV-2'!$E$24:$E$88,MATCH($A93,'Part IV-2'!$C$24:$C$88,0)),"")</f>
        <v/>
      </c>
      <c r="F93" s="60">
        <f>IF(E93&gt;0,INDEX('Part IV-2'!$S$24:$S$88,MATCH($A93,'Part IV-2'!$C$24:$C$88,0)),"")</f>
        <v>0</v>
      </c>
      <c r="G93" s="58"/>
      <c r="H93" s="62" t="str">
        <f>IF(F93&gt;0,'Part IV-2'!H43+'Part IV-2'!K43+'Part IV-2'!N43+'Part IV-2'!Q43,"")</f>
        <v/>
      </c>
      <c r="I93" s="76">
        <f>IF(E93&gt;0,INDEX('Part IV-2'!$T$24:$T$88,MATCH($A93,'Part IV-2'!$C$24:$C$88,0)),"")</f>
        <v>0</v>
      </c>
      <c r="J93" s="76" t="str">
        <f t="shared" si="5"/>
        <v/>
      </c>
      <c r="K93" s="76">
        <f>IF(E93&gt;0,INDEX('Part IV-2'!$R$24:$R$88,MATCH($A93,'Part IV-2'!$C$24:$C$88,0)),"")</f>
        <v>0</v>
      </c>
      <c r="L93" s="76" t="str">
        <f t="shared" si="6"/>
        <v/>
      </c>
      <c r="M93" s="219">
        <f>IF(E93&gt;0,INDEX('Part IV-2'!$V$24:$V$88,MATCH($A93,'Part IV-2'!$C$24:$C$88,0)),"")</f>
        <v>0</v>
      </c>
      <c r="N93" s="220">
        <f>IF(E93&gt;0,INDEX('Part IV-2'!$W$24:$W$88,MATCH($A93,'Part IV-2'!$C$24:$C$88,0)),"")</f>
        <v>0</v>
      </c>
    </row>
    <row r="94" spans="1:14" x14ac:dyDescent="0.3">
      <c r="A94" s="155" t="s">
        <v>171</v>
      </c>
      <c r="B94" s="59">
        <f>IF(E94&gt;0,INDEX('Part IV-2'!$D$24:$D$88,MATCH($A94,'Part IV-2'!$C$24:$C$88,0)),"")</f>
        <v>0</v>
      </c>
      <c r="C94" s="57" t="s">
        <v>291</v>
      </c>
      <c r="D94" s="57" t="s">
        <v>288</v>
      </c>
      <c r="E94" s="72" t="str">
        <f>IF(INDEX('Part IV-2'!$E$24:$E$88,MATCH($A94,'Part IV-2'!$C$24:$C$88,0))&gt;0,INDEX('Part IV-2'!$E$24:$E$88,MATCH($A94,'Part IV-2'!$C$24:$C$88,0)),"")</f>
        <v/>
      </c>
      <c r="F94" s="60">
        <f>IF(E94&gt;0,INDEX('Part IV-2'!$S$24:$S$88,MATCH($A94,'Part IV-2'!$C$24:$C$88,0)),"")</f>
        <v>0</v>
      </c>
      <c r="G94" s="58"/>
      <c r="H94" s="62" t="str">
        <f>IF(F94&gt;0,'Part IV-2'!H44+'Part IV-2'!K44+'Part IV-2'!N44+'Part IV-2'!Q44,"")</f>
        <v/>
      </c>
      <c r="I94" s="76">
        <f>IF(E94&gt;0,INDEX('Part IV-2'!$T$24:$T$88,MATCH($A94,'Part IV-2'!$C$24:$C$88,0)),"")</f>
        <v>0</v>
      </c>
      <c r="J94" s="76" t="str">
        <f t="shared" si="5"/>
        <v/>
      </c>
      <c r="K94" s="76">
        <f>IF(E94&gt;0,INDEX('Part IV-2'!$R$24:$R$88,MATCH($A94,'Part IV-2'!$C$24:$C$88,0)),"")</f>
        <v>0</v>
      </c>
      <c r="L94" s="76" t="str">
        <f t="shared" si="6"/>
        <v/>
      </c>
      <c r="M94" s="219">
        <f>IF(E94&gt;0,INDEX('Part IV-2'!$V$24:$V$88,MATCH($A94,'Part IV-2'!$C$24:$C$88,0)),"")</f>
        <v>0</v>
      </c>
      <c r="N94" s="220">
        <f>IF(E94&gt;0,INDEX('Part IV-2'!$W$24:$W$88,MATCH($A94,'Part IV-2'!$C$24:$C$88,0)),"")</f>
        <v>0</v>
      </c>
    </row>
    <row r="95" spans="1:14" x14ac:dyDescent="0.3">
      <c r="A95" s="155" t="s">
        <v>173</v>
      </c>
      <c r="B95" s="59">
        <f>IF(E95&gt;0,INDEX('Part IV-2'!$D$24:$D$88,MATCH($A95,'Part IV-2'!$C$24:$C$88,0)),"")</f>
        <v>0</v>
      </c>
      <c r="C95" s="57" t="s">
        <v>291</v>
      </c>
      <c r="D95" s="57" t="s">
        <v>288</v>
      </c>
      <c r="E95" s="72" t="str">
        <f>IF(INDEX('Part IV-2'!$E$24:$E$88,MATCH($A95,'Part IV-2'!$C$24:$C$88,0))&gt;0,INDEX('Part IV-2'!$E$24:$E$88,MATCH($A95,'Part IV-2'!$C$24:$C$88,0)),"")</f>
        <v/>
      </c>
      <c r="F95" s="60">
        <f>IF(E95&gt;0,INDEX('Part IV-2'!$S$24:$S$88,MATCH($A95,'Part IV-2'!$C$24:$C$88,0)),"")</f>
        <v>0</v>
      </c>
      <c r="G95" s="58"/>
      <c r="H95" s="62" t="str">
        <f>IF(F95&gt;0,'Part IV-2'!H45+'Part IV-2'!K45+'Part IV-2'!N45+'Part IV-2'!Q45,"")</f>
        <v/>
      </c>
      <c r="I95" s="76">
        <f>IF(E95&gt;0,INDEX('Part IV-2'!$T$24:$T$88,MATCH($A95,'Part IV-2'!$C$24:$C$88,0)),"")</f>
        <v>0</v>
      </c>
      <c r="J95" s="76" t="str">
        <f t="shared" si="5"/>
        <v/>
      </c>
      <c r="K95" s="76">
        <f>IF(E95&gt;0,INDEX('Part IV-2'!$R$24:$R$88,MATCH($A95,'Part IV-2'!$C$24:$C$88,0)),"")</f>
        <v>0</v>
      </c>
      <c r="L95" s="76" t="str">
        <f t="shared" si="6"/>
        <v/>
      </c>
      <c r="M95" s="219">
        <f>IF(E95&gt;0,INDEX('Part IV-2'!$V$24:$V$88,MATCH($A95,'Part IV-2'!$C$24:$C$88,0)),"")</f>
        <v>0</v>
      </c>
      <c r="N95" s="220">
        <f>IF(E95&gt;0,INDEX('Part IV-2'!$W$24:$W$88,MATCH($A95,'Part IV-2'!$C$24:$C$88,0)),"")</f>
        <v>0</v>
      </c>
    </row>
    <row r="96" spans="1:14" x14ac:dyDescent="0.3">
      <c r="A96" s="155" t="s">
        <v>175</v>
      </c>
      <c r="B96" s="59">
        <f>IF(E96&gt;0,INDEX('Part IV-2'!$D$24:$D$88,MATCH($A96,'Part IV-2'!$C$24:$C$88,0)),"")</f>
        <v>0</v>
      </c>
      <c r="C96" s="57" t="s">
        <v>291</v>
      </c>
      <c r="D96" s="57" t="s">
        <v>288</v>
      </c>
      <c r="E96" s="72" t="str">
        <f>IF(INDEX('Part IV-2'!$E$24:$E$88,MATCH($A96,'Part IV-2'!$C$24:$C$88,0))&gt;0,INDEX('Part IV-2'!$E$24:$E$88,MATCH($A96,'Part IV-2'!$C$24:$C$88,0)),"")</f>
        <v/>
      </c>
      <c r="F96" s="60">
        <f>IF(E96&gt;0,INDEX('Part IV-2'!$S$24:$S$88,MATCH($A96,'Part IV-2'!$C$24:$C$88,0)),"")</f>
        <v>0</v>
      </c>
      <c r="G96" s="58"/>
      <c r="H96" s="62" t="str">
        <f>IF(F96&gt;0,'Part IV-2'!H46+'Part IV-2'!K46+'Part IV-2'!N46+'Part IV-2'!Q46,"")</f>
        <v/>
      </c>
      <c r="I96" s="76">
        <f>IF(E96&gt;0,INDEX('Part IV-2'!$T$24:$T$88,MATCH($A96,'Part IV-2'!$C$24:$C$88,0)),"")</f>
        <v>0</v>
      </c>
      <c r="J96" s="76" t="str">
        <f t="shared" si="5"/>
        <v/>
      </c>
      <c r="K96" s="76">
        <f>IF(E96&gt;0,INDEX('Part IV-2'!$R$24:$R$88,MATCH($A96,'Part IV-2'!$C$24:$C$88,0)),"")</f>
        <v>0</v>
      </c>
      <c r="L96" s="76" t="str">
        <f t="shared" si="6"/>
        <v/>
      </c>
      <c r="M96" s="219">
        <f>IF(E96&gt;0,INDEX('Part IV-2'!$V$24:$V$88,MATCH($A96,'Part IV-2'!$C$24:$C$88,0)),"")</f>
        <v>0</v>
      </c>
      <c r="N96" s="220">
        <f>IF(E96&gt;0,INDEX('Part IV-2'!$W$24:$W$88,MATCH($A96,'Part IV-2'!$C$24:$C$88,0)),"")</f>
        <v>0</v>
      </c>
    </row>
    <row r="97" spans="1:14" x14ac:dyDescent="0.3">
      <c r="A97" s="155" t="s">
        <v>177</v>
      </c>
      <c r="B97" s="59">
        <f>IF(E97&gt;0,INDEX('Part IV-2'!$D$24:$D$88,MATCH($A97,'Part IV-2'!$C$24:$C$88,0)),"")</f>
        <v>0</v>
      </c>
      <c r="C97" s="57" t="s">
        <v>291</v>
      </c>
      <c r="D97" s="57" t="s">
        <v>288</v>
      </c>
      <c r="E97" s="72" t="str">
        <f>IF(INDEX('Part IV-2'!$E$24:$E$88,MATCH($A97,'Part IV-2'!$C$24:$C$88,0))&gt;0,INDEX('Part IV-2'!$E$24:$E$88,MATCH($A97,'Part IV-2'!$C$24:$C$88,0)),"")</f>
        <v/>
      </c>
      <c r="F97" s="60">
        <f>IF(E97&gt;0,INDEX('Part IV-2'!$S$24:$S$88,MATCH($A97,'Part IV-2'!$C$24:$C$88,0)),"")</f>
        <v>0</v>
      </c>
      <c r="G97" s="58"/>
      <c r="H97" s="62" t="str">
        <f>IF(F97&gt;0,'Part IV-2'!H47+'Part IV-2'!K47+'Part IV-2'!N47+'Part IV-2'!Q47,"")</f>
        <v/>
      </c>
      <c r="I97" s="76">
        <f>IF(E97&gt;0,INDEX('Part IV-2'!$T$24:$T$88,MATCH($A97,'Part IV-2'!$C$24:$C$88,0)),"")</f>
        <v>0</v>
      </c>
      <c r="J97" s="76" t="str">
        <f t="shared" si="5"/>
        <v/>
      </c>
      <c r="K97" s="76">
        <f>IF(E97&gt;0,INDEX('Part IV-2'!$R$24:$R$88,MATCH($A97,'Part IV-2'!$C$24:$C$88,0)),"")</f>
        <v>0</v>
      </c>
      <c r="L97" s="76" t="str">
        <f t="shared" si="6"/>
        <v/>
      </c>
      <c r="M97" s="219">
        <f>IF(E97&gt;0,INDEX('Part IV-2'!$V$24:$V$88,MATCH($A97,'Part IV-2'!$C$24:$C$88,0)),"")</f>
        <v>0</v>
      </c>
      <c r="N97" s="220">
        <f>IF(E97&gt;0,INDEX('Part IV-2'!$W$24:$W$88,MATCH($A97,'Part IV-2'!$C$24:$C$88,0)),"")</f>
        <v>0</v>
      </c>
    </row>
    <row r="98" spans="1:14" x14ac:dyDescent="0.3">
      <c r="A98" s="155" t="s">
        <v>179</v>
      </c>
      <c r="B98" s="59">
        <f>IF(E98&gt;0,INDEX('Part IV-2'!$D$24:$D$88,MATCH($A98,'Part IV-2'!$C$24:$C$88,0)),"")</f>
        <v>0</v>
      </c>
      <c r="C98" s="57" t="s">
        <v>291</v>
      </c>
      <c r="D98" s="57" t="s">
        <v>288</v>
      </c>
      <c r="E98" s="72" t="str">
        <f>IF(INDEX('Part IV-2'!$E$24:$E$88,MATCH($A98,'Part IV-2'!$C$24:$C$88,0))&gt;0,INDEX('Part IV-2'!$E$24:$E$88,MATCH($A98,'Part IV-2'!$C$24:$C$88,0)),"")</f>
        <v/>
      </c>
      <c r="F98" s="60">
        <f>IF(E98&gt;0,INDEX('Part IV-2'!$S$24:$S$88,MATCH($A98,'Part IV-2'!$C$24:$C$88,0)),"")</f>
        <v>0</v>
      </c>
      <c r="G98" s="58"/>
      <c r="H98" s="62" t="str">
        <f>IF(F98&gt;0,'Part IV-2'!H48+'Part IV-2'!K48+'Part IV-2'!N48+'Part IV-2'!Q48,"")</f>
        <v/>
      </c>
      <c r="I98" s="76">
        <f>IF(E98&gt;0,INDEX('Part IV-2'!$T$24:$T$88,MATCH($A98,'Part IV-2'!$C$24:$C$88,0)),"")</f>
        <v>0</v>
      </c>
      <c r="J98" s="76" t="str">
        <f t="shared" si="5"/>
        <v/>
      </c>
      <c r="K98" s="76">
        <f>IF(E98&gt;0,INDEX('Part IV-2'!$R$24:$R$88,MATCH($A98,'Part IV-2'!$C$24:$C$88,0)),"")</f>
        <v>0</v>
      </c>
      <c r="L98" s="76" t="str">
        <f t="shared" si="6"/>
        <v/>
      </c>
      <c r="M98" s="219">
        <f>IF(E98&gt;0,INDEX('Part IV-2'!$V$24:$V$88,MATCH($A98,'Part IV-2'!$C$24:$C$88,0)),"")</f>
        <v>0</v>
      </c>
      <c r="N98" s="220">
        <f>IF(E98&gt;0,INDEX('Part IV-2'!$W$24:$W$88,MATCH($A98,'Part IV-2'!$C$24:$C$88,0)),"")</f>
        <v>0</v>
      </c>
    </row>
    <row r="99" spans="1:14" x14ac:dyDescent="0.3">
      <c r="A99" s="155" t="s">
        <v>181</v>
      </c>
      <c r="B99" s="59">
        <f>IF(E99&gt;0,INDEX('Part IV-2'!$D$24:$D$88,MATCH($A99,'Part IV-2'!$C$24:$C$88,0)),"")</f>
        <v>0</v>
      </c>
      <c r="C99" s="57" t="s">
        <v>291</v>
      </c>
      <c r="D99" s="57" t="s">
        <v>288</v>
      </c>
      <c r="E99" s="72" t="str">
        <f>IF(INDEX('Part IV-2'!$E$24:$E$88,MATCH($A99,'Part IV-2'!$C$24:$C$88,0))&gt;0,INDEX('Part IV-2'!$E$24:$E$88,MATCH($A99,'Part IV-2'!$C$24:$C$88,0)),"")</f>
        <v/>
      </c>
      <c r="F99" s="60">
        <f>IF(E99&gt;0,INDEX('Part IV-2'!$S$24:$S$88,MATCH($A99,'Part IV-2'!$C$24:$C$88,0)),"")</f>
        <v>0</v>
      </c>
      <c r="G99" s="58"/>
      <c r="H99" s="62" t="str">
        <f>IF(F99&gt;0,'Part IV-2'!H49+'Part IV-2'!K49+'Part IV-2'!N49+'Part IV-2'!Q49,"")</f>
        <v/>
      </c>
      <c r="I99" s="76">
        <f>IF(E99&gt;0,INDEX('Part IV-2'!$T$24:$T$88,MATCH($A99,'Part IV-2'!$C$24:$C$88,0)),"")</f>
        <v>0</v>
      </c>
      <c r="J99" s="76" t="str">
        <f t="shared" ref="J99:J130" si="7">IFERROR(I99*E99,"")</f>
        <v/>
      </c>
      <c r="K99" s="76">
        <f>IF(E99&gt;0,INDEX('Part IV-2'!$R$24:$R$88,MATCH($A99,'Part IV-2'!$C$24:$C$88,0)),"")</f>
        <v>0</v>
      </c>
      <c r="L99" s="76" t="str">
        <f t="shared" ref="L99:L130" si="8">IFERROR(K99*E99,"")</f>
        <v/>
      </c>
      <c r="M99" s="219">
        <f>IF(E99&gt;0,INDEX('Part IV-2'!$V$24:$V$88,MATCH($A99,'Part IV-2'!$C$24:$C$88,0)),"")</f>
        <v>0</v>
      </c>
      <c r="N99" s="220">
        <f>IF(E99&gt;0,INDEX('Part IV-2'!$W$24:$W$88,MATCH($A99,'Part IV-2'!$C$24:$C$88,0)),"")</f>
        <v>0</v>
      </c>
    </row>
    <row r="100" spans="1:14" x14ac:dyDescent="0.3">
      <c r="A100" s="155" t="s">
        <v>183</v>
      </c>
      <c r="B100" s="59">
        <f>IF(E100&gt;0,INDEX('Part IV-2'!$D$24:$D$88,MATCH($A100,'Part IV-2'!$C$24:$C$88,0)),"")</f>
        <v>0</v>
      </c>
      <c r="C100" s="57" t="s">
        <v>291</v>
      </c>
      <c r="D100" s="57" t="s">
        <v>288</v>
      </c>
      <c r="E100" s="72" t="str">
        <f>IF(INDEX('Part IV-2'!$E$24:$E$88,MATCH($A100,'Part IV-2'!$C$24:$C$88,0))&gt;0,INDEX('Part IV-2'!$E$24:$E$88,MATCH($A100,'Part IV-2'!$C$24:$C$88,0)),"")</f>
        <v/>
      </c>
      <c r="F100" s="60">
        <f>IF(E100&gt;0,INDEX('Part IV-2'!$S$24:$S$88,MATCH($A100,'Part IV-2'!$C$24:$C$88,0)),"")</f>
        <v>0</v>
      </c>
      <c r="G100" s="58"/>
      <c r="H100" s="62" t="str">
        <f>IF(F100&gt;0,'Part IV-2'!H50+'Part IV-2'!K50+'Part IV-2'!N50+'Part IV-2'!Q50,"")</f>
        <v/>
      </c>
      <c r="I100" s="76">
        <f>IF(E100&gt;0,INDEX('Part IV-2'!$T$24:$T$88,MATCH($A100,'Part IV-2'!$C$24:$C$88,0)),"")</f>
        <v>0</v>
      </c>
      <c r="J100" s="76" t="str">
        <f t="shared" si="7"/>
        <v/>
      </c>
      <c r="K100" s="76">
        <f>IF(E100&gt;0,INDEX('Part IV-2'!$R$24:$R$88,MATCH($A100,'Part IV-2'!$C$24:$C$88,0)),"")</f>
        <v>0</v>
      </c>
      <c r="L100" s="76" t="str">
        <f t="shared" si="8"/>
        <v/>
      </c>
      <c r="M100" s="219">
        <f>IF(E100&gt;0,INDEX('Part IV-2'!$V$24:$V$88,MATCH($A100,'Part IV-2'!$C$24:$C$88,0)),"")</f>
        <v>0</v>
      </c>
      <c r="N100" s="220">
        <f>IF(E100&gt;0,INDEX('Part IV-2'!$W$24:$W$88,MATCH($A100,'Part IV-2'!$C$24:$C$88,0)),"")</f>
        <v>0</v>
      </c>
    </row>
    <row r="101" spans="1:14" x14ac:dyDescent="0.3">
      <c r="A101" s="155" t="s">
        <v>185</v>
      </c>
      <c r="B101" s="59">
        <f>IF(E101&gt;0,INDEX('Part IV-2'!$D$24:$D$88,MATCH($A101,'Part IV-2'!$C$24:$C$88,0)),"")</f>
        <v>0</v>
      </c>
      <c r="C101" s="57" t="s">
        <v>291</v>
      </c>
      <c r="D101" s="57" t="s">
        <v>288</v>
      </c>
      <c r="E101" s="72" t="str">
        <f>IF(INDEX('Part IV-2'!$E$24:$E$88,MATCH($A101,'Part IV-2'!$C$24:$C$88,0))&gt;0,INDEX('Part IV-2'!$E$24:$E$88,MATCH($A101,'Part IV-2'!$C$24:$C$88,0)),"")</f>
        <v/>
      </c>
      <c r="F101" s="60">
        <f>IF(E101&gt;0,INDEX('Part IV-2'!$S$24:$S$88,MATCH($A101,'Part IV-2'!$C$24:$C$88,0)),"")</f>
        <v>0</v>
      </c>
      <c r="G101" s="58"/>
      <c r="H101" s="62" t="str">
        <f>IF(F101&gt;0,'Part IV-2'!H51+'Part IV-2'!K51+'Part IV-2'!N51+'Part IV-2'!Q51,"")</f>
        <v/>
      </c>
      <c r="I101" s="76">
        <f>IF(E101&gt;0,INDEX('Part IV-2'!$T$24:$T$88,MATCH($A101,'Part IV-2'!$C$24:$C$88,0)),"")</f>
        <v>0</v>
      </c>
      <c r="J101" s="76" t="str">
        <f t="shared" si="7"/>
        <v/>
      </c>
      <c r="K101" s="76">
        <f>IF(E101&gt;0,INDEX('Part IV-2'!$R$24:$R$88,MATCH($A101,'Part IV-2'!$C$24:$C$88,0)),"")</f>
        <v>0</v>
      </c>
      <c r="L101" s="76" t="str">
        <f t="shared" si="8"/>
        <v/>
      </c>
      <c r="M101" s="219">
        <f>IF(E101&gt;0,INDEX('Part IV-2'!$V$24:$V$88,MATCH($A101,'Part IV-2'!$C$24:$C$88,0)),"")</f>
        <v>0</v>
      </c>
      <c r="N101" s="220">
        <f>IF(E101&gt;0,INDEX('Part IV-2'!$W$24:$W$88,MATCH($A101,'Part IV-2'!$C$24:$C$88,0)),"")</f>
        <v>0</v>
      </c>
    </row>
    <row r="102" spans="1:14" x14ac:dyDescent="0.3">
      <c r="A102" s="155" t="s">
        <v>187</v>
      </c>
      <c r="B102" s="59">
        <f>IF(E102&gt;0,INDEX('Part IV-2'!$D$24:$D$88,MATCH($A102,'Part IV-2'!$C$24:$C$88,0)),"")</f>
        <v>0</v>
      </c>
      <c r="C102" s="57" t="s">
        <v>291</v>
      </c>
      <c r="D102" s="57" t="s">
        <v>288</v>
      </c>
      <c r="E102" s="72" t="str">
        <f>IF(INDEX('Part IV-2'!$E$24:$E$88,MATCH($A102,'Part IV-2'!$C$24:$C$88,0))&gt;0,INDEX('Part IV-2'!$E$24:$E$88,MATCH($A102,'Part IV-2'!$C$24:$C$88,0)),"")</f>
        <v/>
      </c>
      <c r="F102" s="60">
        <f>IF(E102&gt;0,INDEX('Part IV-2'!$S$24:$S$88,MATCH($A102,'Part IV-2'!$C$24:$C$88,0)),"")</f>
        <v>0</v>
      </c>
      <c r="G102" s="58"/>
      <c r="H102" s="62" t="str">
        <f>IF(F102&gt;0,'Part IV-2'!H52+'Part IV-2'!K52+'Part IV-2'!N52+'Part IV-2'!Q52,"")</f>
        <v/>
      </c>
      <c r="I102" s="76">
        <f>IF(E102&gt;0,INDEX('Part IV-2'!$T$24:$T$88,MATCH($A102,'Part IV-2'!$C$24:$C$88,0)),"")</f>
        <v>0</v>
      </c>
      <c r="J102" s="76" t="str">
        <f t="shared" si="7"/>
        <v/>
      </c>
      <c r="K102" s="76">
        <f>IF(E102&gt;0,INDEX('Part IV-2'!$R$24:$R$88,MATCH($A102,'Part IV-2'!$C$24:$C$88,0)),"")</f>
        <v>0</v>
      </c>
      <c r="L102" s="76" t="str">
        <f t="shared" si="8"/>
        <v/>
      </c>
      <c r="M102" s="219">
        <f>IF(E102&gt;0,INDEX('Part IV-2'!$V$24:$V$88,MATCH($A102,'Part IV-2'!$C$24:$C$88,0)),"")</f>
        <v>0</v>
      </c>
      <c r="N102" s="220">
        <f>IF(E102&gt;0,INDEX('Part IV-2'!$W$24:$W$88,MATCH($A102,'Part IV-2'!$C$24:$C$88,0)),"")</f>
        <v>0</v>
      </c>
    </row>
    <row r="103" spans="1:14" x14ac:dyDescent="0.3">
      <c r="A103" s="155" t="s">
        <v>189</v>
      </c>
      <c r="B103" s="59">
        <f>IF(E103&gt;0,INDEX('Part IV-2'!$D$24:$D$88,MATCH($A103,'Part IV-2'!$C$24:$C$88,0)),"")</f>
        <v>0</v>
      </c>
      <c r="C103" s="57" t="s">
        <v>291</v>
      </c>
      <c r="D103" s="57" t="s">
        <v>288</v>
      </c>
      <c r="E103" s="72" t="str">
        <f>IF(INDEX('Part IV-2'!$E$24:$E$88,MATCH($A103,'Part IV-2'!$C$24:$C$88,0))&gt;0,INDEX('Part IV-2'!$E$24:$E$88,MATCH($A103,'Part IV-2'!$C$24:$C$88,0)),"")</f>
        <v/>
      </c>
      <c r="F103" s="60">
        <f>IF(E103&gt;0,INDEX('Part IV-2'!$S$24:$S$88,MATCH($A103,'Part IV-2'!$C$24:$C$88,0)),"")</f>
        <v>0</v>
      </c>
      <c r="G103" s="58"/>
      <c r="H103" s="62" t="str">
        <f>IF(F103&gt;0,'Part IV-2'!H53+'Part IV-2'!K53+'Part IV-2'!N53+'Part IV-2'!Q53,"")</f>
        <v/>
      </c>
      <c r="I103" s="76">
        <f>IF(E103&gt;0,INDEX('Part IV-2'!$T$24:$T$88,MATCH($A103,'Part IV-2'!$C$24:$C$88,0)),"")</f>
        <v>0</v>
      </c>
      <c r="J103" s="76" t="str">
        <f t="shared" si="7"/>
        <v/>
      </c>
      <c r="K103" s="76">
        <f>IF(E103&gt;0,INDEX('Part IV-2'!$R$24:$R$88,MATCH($A103,'Part IV-2'!$C$24:$C$88,0)),"")</f>
        <v>0</v>
      </c>
      <c r="L103" s="76" t="str">
        <f t="shared" si="8"/>
        <v/>
      </c>
      <c r="M103" s="219">
        <f>IF(E103&gt;0,INDEX('Part IV-2'!$V$24:$V$88,MATCH($A103,'Part IV-2'!$C$24:$C$88,0)),"")</f>
        <v>0</v>
      </c>
      <c r="N103" s="220">
        <f>IF(E103&gt;0,INDEX('Part IV-2'!$W$24:$W$88,MATCH($A103,'Part IV-2'!$C$24:$C$88,0)),"")</f>
        <v>0</v>
      </c>
    </row>
    <row r="104" spans="1:14" x14ac:dyDescent="0.3">
      <c r="A104" s="155" t="s">
        <v>191</v>
      </c>
      <c r="B104" s="59">
        <f>IF(E104&gt;0,INDEX('Part IV-2'!$D$24:$D$88,MATCH($A104,'Part IV-2'!$C$24:$C$88,0)),"")</f>
        <v>0</v>
      </c>
      <c r="C104" s="57" t="s">
        <v>291</v>
      </c>
      <c r="D104" s="57" t="s">
        <v>288</v>
      </c>
      <c r="E104" s="72" t="str">
        <f>IF(INDEX('Part IV-2'!$E$24:$E$88,MATCH($A104,'Part IV-2'!$C$24:$C$88,0))&gt;0,INDEX('Part IV-2'!$E$24:$E$88,MATCH($A104,'Part IV-2'!$C$24:$C$88,0)),"")</f>
        <v/>
      </c>
      <c r="F104" s="60">
        <f>IF(E104&gt;0,INDEX('Part IV-2'!$S$24:$S$88,MATCH($A104,'Part IV-2'!$C$24:$C$88,0)),"")</f>
        <v>0</v>
      </c>
      <c r="G104" s="58"/>
      <c r="H104" s="62" t="str">
        <f>IF(F104&gt;0,'Part IV-2'!H54+'Part IV-2'!K54+'Part IV-2'!N54+'Part IV-2'!Q54,"")</f>
        <v/>
      </c>
      <c r="I104" s="76">
        <f>IF(E104&gt;0,INDEX('Part IV-2'!$T$24:$T$88,MATCH($A104,'Part IV-2'!$C$24:$C$88,0)),"")</f>
        <v>0</v>
      </c>
      <c r="J104" s="76" t="str">
        <f t="shared" si="7"/>
        <v/>
      </c>
      <c r="K104" s="76">
        <f>IF(E104&gt;0,INDEX('Part IV-2'!$R$24:$R$88,MATCH($A104,'Part IV-2'!$C$24:$C$88,0)),"")</f>
        <v>0</v>
      </c>
      <c r="L104" s="76" t="str">
        <f t="shared" si="8"/>
        <v/>
      </c>
      <c r="M104" s="219">
        <f>IF(E104&gt;0,INDEX('Part IV-2'!$V$24:$V$88,MATCH($A104,'Part IV-2'!$C$24:$C$88,0)),"")</f>
        <v>0</v>
      </c>
      <c r="N104" s="220">
        <f>IF(E104&gt;0,INDEX('Part IV-2'!$W$24:$W$88,MATCH($A104,'Part IV-2'!$C$24:$C$88,0)),"")</f>
        <v>0</v>
      </c>
    </row>
    <row r="105" spans="1:14" x14ac:dyDescent="0.3">
      <c r="A105" s="155" t="s">
        <v>193</v>
      </c>
      <c r="B105" s="59">
        <f>IF(E105&gt;0,INDEX('Part IV-2'!$D$24:$D$88,MATCH($A105,'Part IV-2'!$C$24:$C$88,0)),"")</f>
        <v>0</v>
      </c>
      <c r="C105" s="57" t="s">
        <v>291</v>
      </c>
      <c r="D105" s="57" t="s">
        <v>288</v>
      </c>
      <c r="E105" s="72" t="str">
        <f>IF(INDEX('Part IV-2'!$E$24:$E$88,MATCH($A105,'Part IV-2'!$C$24:$C$88,0))&gt;0,INDEX('Part IV-2'!$E$24:$E$88,MATCH($A105,'Part IV-2'!$C$24:$C$88,0)),"")</f>
        <v/>
      </c>
      <c r="F105" s="60">
        <f>IF(E105&gt;0,INDEX('Part IV-2'!$S$24:$S$88,MATCH($A105,'Part IV-2'!$C$24:$C$88,0)),"")</f>
        <v>0</v>
      </c>
      <c r="G105" s="58"/>
      <c r="H105" s="62" t="str">
        <f>IF(F105&gt;0,'Part IV-2'!H55+'Part IV-2'!K55+'Part IV-2'!N55+'Part IV-2'!Q55,"")</f>
        <v/>
      </c>
      <c r="I105" s="76">
        <f>IF(E105&gt;0,INDEX('Part IV-2'!$T$24:$T$88,MATCH($A105,'Part IV-2'!$C$24:$C$88,0)),"")</f>
        <v>0</v>
      </c>
      <c r="J105" s="76" t="str">
        <f t="shared" si="7"/>
        <v/>
      </c>
      <c r="K105" s="76">
        <f>IF(E105&gt;0,INDEX('Part IV-2'!$R$24:$R$88,MATCH($A105,'Part IV-2'!$C$24:$C$88,0)),"")</f>
        <v>0</v>
      </c>
      <c r="L105" s="76" t="str">
        <f t="shared" si="8"/>
        <v/>
      </c>
      <c r="M105" s="219">
        <f>IF(E105&gt;0,INDEX('Part IV-2'!$V$24:$V$88,MATCH($A105,'Part IV-2'!$C$24:$C$88,0)),"")</f>
        <v>0</v>
      </c>
      <c r="N105" s="220">
        <f>IF(E105&gt;0,INDEX('Part IV-2'!$W$24:$W$88,MATCH($A105,'Part IV-2'!$C$24:$C$88,0)),"")</f>
        <v>0</v>
      </c>
    </row>
    <row r="106" spans="1:14" x14ac:dyDescent="0.3">
      <c r="A106" s="155" t="s">
        <v>195</v>
      </c>
      <c r="B106" s="59">
        <f>IF(E106&gt;0,INDEX('Part IV-2'!$D$24:$D$88,MATCH($A106,'Part IV-2'!$C$24:$C$88,0)),"")</f>
        <v>0</v>
      </c>
      <c r="C106" s="57" t="s">
        <v>291</v>
      </c>
      <c r="D106" s="57" t="s">
        <v>288</v>
      </c>
      <c r="E106" s="72" t="str">
        <f>IF(INDEX('Part IV-2'!$E$24:$E$88,MATCH($A106,'Part IV-2'!$C$24:$C$88,0))&gt;0,INDEX('Part IV-2'!$E$24:$E$88,MATCH($A106,'Part IV-2'!$C$24:$C$88,0)),"")</f>
        <v/>
      </c>
      <c r="F106" s="60">
        <f>IF(E106&gt;0,INDEX('Part IV-2'!$S$24:$S$88,MATCH($A106,'Part IV-2'!$C$24:$C$88,0)),"")</f>
        <v>0</v>
      </c>
      <c r="G106" s="58"/>
      <c r="H106" s="62" t="str">
        <f>IF(F106&gt;0,'Part IV-2'!H56+'Part IV-2'!K56+'Part IV-2'!N56+'Part IV-2'!Q56,"")</f>
        <v/>
      </c>
      <c r="I106" s="76">
        <f>IF(E106&gt;0,INDEX('Part IV-2'!$T$24:$T$88,MATCH($A106,'Part IV-2'!$C$24:$C$88,0)),"")</f>
        <v>0</v>
      </c>
      <c r="J106" s="76" t="str">
        <f t="shared" si="7"/>
        <v/>
      </c>
      <c r="K106" s="76">
        <f>IF(E106&gt;0,INDEX('Part IV-2'!$R$24:$R$88,MATCH($A106,'Part IV-2'!$C$24:$C$88,0)),"")</f>
        <v>0</v>
      </c>
      <c r="L106" s="76" t="str">
        <f t="shared" si="8"/>
        <v/>
      </c>
      <c r="M106" s="219">
        <f>IF(E106&gt;0,INDEX('Part IV-2'!$V$24:$V$88,MATCH($A106,'Part IV-2'!$C$24:$C$88,0)),"")</f>
        <v>0</v>
      </c>
      <c r="N106" s="220">
        <f>IF(E106&gt;0,INDEX('Part IV-2'!$W$24:$W$88,MATCH($A106,'Part IV-2'!$C$24:$C$88,0)),"")</f>
        <v>0</v>
      </c>
    </row>
    <row r="107" spans="1:14" x14ac:dyDescent="0.3">
      <c r="A107" s="155" t="s">
        <v>197</v>
      </c>
      <c r="B107" s="59">
        <f>IF(E107&gt;0,INDEX('Part IV-2'!$D$24:$D$88,MATCH($A107,'Part IV-2'!$C$24:$C$88,0)),"")</f>
        <v>0</v>
      </c>
      <c r="C107" s="57" t="s">
        <v>291</v>
      </c>
      <c r="D107" s="57" t="s">
        <v>288</v>
      </c>
      <c r="E107" s="72" t="str">
        <f>IF(INDEX('Part IV-2'!$E$24:$E$88,MATCH($A107,'Part IV-2'!$C$24:$C$88,0))&gt;0,INDEX('Part IV-2'!$E$24:$E$88,MATCH($A107,'Part IV-2'!$C$24:$C$88,0)),"")</f>
        <v/>
      </c>
      <c r="F107" s="60">
        <f>IF(E107&gt;0,INDEX('Part IV-2'!$S$24:$S$88,MATCH($A107,'Part IV-2'!$C$24:$C$88,0)),"")</f>
        <v>0</v>
      </c>
      <c r="G107" s="58"/>
      <c r="H107" s="62" t="str">
        <f>IF(F107&gt;0,'Part IV-2'!H57+'Part IV-2'!K57+'Part IV-2'!N57+'Part IV-2'!Q57,"")</f>
        <v/>
      </c>
      <c r="I107" s="76">
        <f>IF(E107&gt;0,INDEX('Part IV-2'!$T$24:$T$88,MATCH($A107,'Part IV-2'!$C$24:$C$88,0)),"")</f>
        <v>0</v>
      </c>
      <c r="J107" s="76" t="str">
        <f t="shared" si="7"/>
        <v/>
      </c>
      <c r="K107" s="76">
        <f>IF(E107&gt;0,INDEX('Part IV-2'!$R$24:$R$88,MATCH($A107,'Part IV-2'!$C$24:$C$88,0)),"")</f>
        <v>0</v>
      </c>
      <c r="L107" s="76" t="str">
        <f t="shared" si="8"/>
        <v/>
      </c>
      <c r="M107" s="219">
        <f>IF(E107&gt;0,INDEX('Part IV-2'!$V$24:$V$88,MATCH($A107,'Part IV-2'!$C$24:$C$88,0)),"")</f>
        <v>0</v>
      </c>
      <c r="N107" s="220">
        <f>IF(E107&gt;0,INDEX('Part IV-2'!$W$24:$W$88,MATCH($A107,'Part IV-2'!$C$24:$C$88,0)),"")</f>
        <v>0</v>
      </c>
    </row>
    <row r="108" spans="1:14" x14ac:dyDescent="0.3">
      <c r="A108" s="155" t="s">
        <v>199</v>
      </c>
      <c r="B108" s="59">
        <f>IF(E108&gt;0,INDEX('Part IV-2'!$D$24:$D$88,MATCH($A108,'Part IV-2'!$C$24:$C$88,0)),"")</f>
        <v>0</v>
      </c>
      <c r="C108" s="57" t="s">
        <v>291</v>
      </c>
      <c r="D108" s="57" t="s">
        <v>288</v>
      </c>
      <c r="E108" s="72" t="str">
        <f>IF(INDEX('Part IV-2'!$E$24:$E$88,MATCH($A108,'Part IV-2'!$C$24:$C$88,0))&gt;0,INDEX('Part IV-2'!$E$24:$E$88,MATCH($A108,'Part IV-2'!$C$24:$C$88,0)),"")</f>
        <v/>
      </c>
      <c r="F108" s="60">
        <f>IF(E108&gt;0,INDEX('Part IV-2'!$S$24:$S$88,MATCH($A108,'Part IV-2'!$C$24:$C$88,0)),"")</f>
        <v>0</v>
      </c>
      <c r="G108" s="58"/>
      <c r="H108" s="62" t="str">
        <f>IF(F108&gt;0,'Part IV-2'!H58+'Part IV-2'!K58+'Part IV-2'!N58+'Part IV-2'!Q58,"")</f>
        <v/>
      </c>
      <c r="I108" s="76">
        <f>IF(E108&gt;0,INDEX('Part IV-2'!$T$24:$T$88,MATCH($A108,'Part IV-2'!$C$24:$C$88,0)),"")</f>
        <v>0</v>
      </c>
      <c r="J108" s="76" t="str">
        <f t="shared" si="7"/>
        <v/>
      </c>
      <c r="K108" s="76">
        <f>IF(E108&gt;0,INDEX('Part IV-2'!$R$24:$R$88,MATCH($A108,'Part IV-2'!$C$24:$C$88,0)),"")</f>
        <v>0</v>
      </c>
      <c r="L108" s="76" t="str">
        <f t="shared" si="8"/>
        <v/>
      </c>
      <c r="M108" s="219">
        <f>IF(E108&gt;0,INDEX('Part IV-2'!$V$24:$V$88,MATCH($A108,'Part IV-2'!$C$24:$C$88,0)),"")</f>
        <v>0</v>
      </c>
      <c r="N108" s="220">
        <f>IF(E108&gt;0,INDEX('Part IV-2'!$W$24:$W$88,MATCH($A108,'Part IV-2'!$C$24:$C$88,0)),"")</f>
        <v>0</v>
      </c>
    </row>
    <row r="109" spans="1:14" x14ac:dyDescent="0.3">
      <c r="A109" s="155" t="s">
        <v>201</v>
      </c>
      <c r="B109" s="59">
        <f>IF(E109&gt;0,INDEX('Part IV-2'!$D$24:$D$88,MATCH($A109,'Part IV-2'!$C$24:$C$88,0)),"")</f>
        <v>0</v>
      </c>
      <c r="C109" s="57" t="s">
        <v>291</v>
      </c>
      <c r="D109" s="57" t="s">
        <v>288</v>
      </c>
      <c r="E109" s="72" t="str">
        <f>IF(INDEX('Part IV-2'!$E$24:$E$88,MATCH($A109,'Part IV-2'!$C$24:$C$88,0))&gt;0,INDEX('Part IV-2'!$E$24:$E$88,MATCH($A109,'Part IV-2'!$C$24:$C$88,0)),"")</f>
        <v/>
      </c>
      <c r="F109" s="60">
        <f>IF(E109&gt;0,INDEX('Part IV-2'!$S$24:$S$88,MATCH($A109,'Part IV-2'!$C$24:$C$88,0)),"")</f>
        <v>0</v>
      </c>
      <c r="G109" s="58"/>
      <c r="H109" s="62" t="str">
        <f>IF(F109&gt;0,'Part IV-2'!H59+'Part IV-2'!K59+'Part IV-2'!N59+'Part IV-2'!Q59,"")</f>
        <v/>
      </c>
      <c r="I109" s="76">
        <f>IF(E109&gt;0,INDEX('Part IV-2'!$T$24:$T$88,MATCH($A109,'Part IV-2'!$C$24:$C$88,0)),"")</f>
        <v>0</v>
      </c>
      <c r="J109" s="76" t="str">
        <f t="shared" si="7"/>
        <v/>
      </c>
      <c r="K109" s="76">
        <f>IF(E109&gt;0,INDEX('Part IV-2'!$R$24:$R$88,MATCH($A109,'Part IV-2'!$C$24:$C$88,0)),"")</f>
        <v>0</v>
      </c>
      <c r="L109" s="76" t="str">
        <f t="shared" si="8"/>
        <v/>
      </c>
      <c r="M109" s="219">
        <f>IF(E109&gt;0,INDEX('Part IV-2'!$V$24:$V$88,MATCH($A109,'Part IV-2'!$C$24:$C$88,0)),"")</f>
        <v>0</v>
      </c>
      <c r="N109" s="220">
        <f>IF(E109&gt;0,INDEX('Part IV-2'!$W$24:$W$88,MATCH($A109,'Part IV-2'!$C$24:$C$88,0)),"")</f>
        <v>0</v>
      </c>
    </row>
    <row r="110" spans="1:14" x14ac:dyDescent="0.3">
      <c r="A110" s="155" t="s">
        <v>203</v>
      </c>
      <c r="B110" s="59">
        <f>IF(E110&gt;0,INDEX('Part IV-2'!$D$24:$D$88,MATCH($A110,'Part IV-2'!$C$24:$C$88,0)),"")</f>
        <v>0</v>
      </c>
      <c r="C110" s="57" t="s">
        <v>291</v>
      </c>
      <c r="D110" s="57" t="s">
        <v>288</v>
      </c>
      <c r="E110" s="72" t="str">
        <f>IF(INDEX('Part IV-2'!$E$24:$E$88,MATCH($A110,'Part IV-2'!$C$24:$C$88,0))&gt;0,INDEX('Part IV-2'!$E$24:$E$88,MATCH($A110,'Part IV-2'!$C$24:$C$88,0)),"")</f>
        <v/>
      </c>
      <c r="F110" s="60">
        <f>IF(E110&gt;0,INDEX('Part IV-2'!$S$24:$S$88,MATCH($A110,'Part IV-2'!$C$24:$C$88,0)),"")</f>
        <v>0</v>
      </c>
      <c r="G110" s="58"/>
      <c r="H110" s="62" t="str">
        <f>IF(F110&gt;0,'Part IV-2'!H60+'Part IV-2'!K60+'Part IV-2'!N60+'Part IV-2'!Q60,"")</f>
        <v/>
      </c>
      <c r="I110" s="76">
        <f>IF(E110&gt;0,INDEX('Part IV-2'!$T$24:$T$88,MATCH($A110,'Part IV-2'!$C$24:$C$88,0)),"")</f>
        <v>0</v>
      </c>
      <c r="J110" s="76" t="str">
        <f t="shared" si="7"/>
        <v/>
      </c>
      <c r="K110" s="76">
        <f>IF(E110&gt;0,INDEX('Part IV-2'!$R$24:$R$88,MATCH($A110,'Part IV-2'!$C$24:$C$88,0)),"")</f>
        <v>0</v>
      </c>
      <c r="L110" s="76" t="str">
        <f t="shared" si="8"/>
        <v/>
      </c>
      <c r="M110" s="219">
        <f>IF(E110&gt;0,INDEX('Part IV-2'!$V$24:$V$88,MATCH($A110,'Part IV-2'!$C$24:$C$88,0)),"")</f>
        <v>0</v>
      </c>
      <c r="N110" s="220">
        <f>IF(E110&gt;0,INDEX('Part IV-2'!$W$24:$W$88,MATCH($A110,'Part IV-2'!$C$24:$C$88,0)),"")</f>
        <v>0</v>
      </c>
    </row>
    <row r="111" spans="1:14" x14ac:dyDescent="0.3">
      <c r="A111" s="155" t="s">
        <v>205</v>
      </c>
      <c r="B111" s="59">
        <f>IF(E111&gt;0,INDEX('Part IV-2'!$D$24:$D$88,MATCH($A111,'Part IV-2'!$C$24:$C$88,0)),"")</f>
        <v>0</v>
      </c>
      <c r="C111" s="57" t="s">
        <v>291</v>
      </c>
      <c r="D111" s="57" t="s">
        <v>288</v>
      </c>
      <c r="E111" s="72" t="str">
        <f>IF(INDEX('Part IV-2'!$E$24:$E$88,MATCH($A111,'Part IV-2'!$C$24:$C$88,0))&gt;0,INDEX('Part IV-2'!$E$24:$E$88,MATCH($A111,'Part IV-2'!$C$24:$C$88,0)),"")</f>
        <v/>
      </c>
      <c r="F111" s="60">
        <f>IF(E111&gt;0,INDEX('Part IV-2'!$S$24:$S$88,MATCH($A111,'Part IV-2'!$C$24:$C$88,0)),"")</f>
        <v>0</v>
      </c>
      <c r="G111" s="58"/>
      <c r="H111" s="62" t="str">
        <f>IF(F111&gt;0,'Part IV-2'!H61+'Part IV-2'!K61+'Part IV-2'!N61+'Part IV-2'!Q61,"")</f>
        <v/>
      </c>
      <c r="I111" s="76">
        <f>IF(E111&gt;0,INDEX('Part IV-2'!$T$24:$T$88,MATCH($A111,'Part IV-2'!$C$24:$C$88,0)),"")</f>
        <v>0</v>
      </c>
      <c r="J111" s="76" t="str">
        <f t="shared" si="7"/>
        <v/>
      </c>
      <c r="K111" s="76">
        <f>IF(E111&gt;0,INDEX('Part IV-2'!$R$24:$R$88,MATCH($A111,'Part IV-2'!$C$24:$C$88,0)),"")</f>
        <v>0</v>
      </c>
      <c r="L111" s="76" t="str">
        <f t="shared" si="8"/>
        <v/>
      </c>
      <c r="M111" s="219">
        <f>IF(E111&gt;0,INDEX('Part IV-2'!$V$24:$V$88,MATCH($A111,'Part IV-2'!$C$24:$C$88,0)),"")</f>
        <v>0</v>
      </c>
      <c r="N111" s="220">
        <f>IF(E111&gt;0,INDEX('Part IV-2'!$W$24:$W$88,MATCH($A111,'Part IV-2'!$C$24:$C$88,0)),"")</f>
        <v>0</v>
      </c>
    </row>
    <row r="112" spans="1:14" x14ac:dyDescent="0.3">
      <c r="A112" s="155" t="s">
        <v>207</v>
      </c>
      <c r="B112" s="59">
        <f>IF(E112&gt;0,INDEX('Part IV-2'!$D$24:$D$88,MATCH($A112,'Part IV-2'!$C$24:$C$88,0)),"")</f>
        <v>0</v>
      </c>
      <c r="C112" s="57" t="s">
        <v>291</v>
      </c>
      <c r="D112" s="57" t="s">
        <v>288</v>
      </c>
      <c r="E112" s="72" t="str">
        <f>IF(INDEX('Part IV-2'!$E$24:$E$88,MATCH($A112,'Part IV-2'!$C$24:$C$88,0))&gt;0,INDEX('Part IV-2'!$E$24:$E$88,MATCH($A112,'Part IV-2'!$C$24:$C$88,0)),"")</f>
        <v/>
      </c>
      <c r="F112" s="60">
        <f>IF(E112&gt;0,INDEX('Part IV-2'!$S$24:$S$88,MATCH($A112,'Part IV-2'!$C$24:$C$88,0)),"")</f>
        <v>0</v>
      </c>
      <c r="G112" s="58"/>
      <c r="H112" s="62" t="str">
        <f>IF(F112&gt;0,'Part IV-2'!H62+'Part IV-2'!K62+'Part IV-2'!N62+'Part IV-2'!Q62,"")</f>
        <v/>
      </c>
      <c r="I112" s="76">
        <f>IF(E112&gt;0,INDEX('Part IV-2'!$T$24:$T$88,MATCH($A112,'Part IV-2'!$C$24:$C$88,0)),"")</f>
        <v>0</v>
      </c>
      <c r="J112" s="76" t="str">
        <f t="shared" si="7"/>
        <v/>
      </c>
      <c r="K112" s="76">
        <f>IF(E112&gt;0,INDEX('Part IV-2'!$R$24:$R$88,MATCH($A112,'Part IV-2'!$C$24:$C$88,0)),"")</f>
        <v>0</v>
      </c>
      <c r="L112" s="76" t="str">
        <f t="shared" si="8"/>
        <v/>
      </c>
      <c r="M112" s="219">
        <f>IF(E112&gt;0,INDEX('Part IV-2'!$V$24:$V$88,MATCH($A112,'Part IV-2'!$C$24:$C$88,0)),"")</f>
        <v>0</v>
      </c>
      <c r="N112" s="220">
        <f>IF(E112&gt;0,INDEX('Part IV-2'!$W$24:$W$88,MATCH($A112,'Part IV-2'!$C$24:$C$88,0)),"")</f>
        <v>0</v>
      </c>
    </row>
    <row r="113" spans="1:14" x14ac:dyDescent="0.3">
      <c r="A113" s="155" t="s">
        <v>209</v>
      </c>
      <c r="B113" s="59">
        <f>IF(E113&gt;0,INDEX('Part IV-2'!$D$24:$D$88,MATCH($A113,'Part IV-2'!$C$24:$C$88,0)),"")</f>
        <v>0</v>
      </c>
      <c r="C113" s="57" t="s">
        <v>291</v>
      </c>
      <c r="D113" s="57" t="s">
        <v>288</v>
      </c>
      <c r="E113" s="72" t="str">
        <f>IF(INDEX('Part IV-2'!$E$24:$E$88,MATCH($A113,'Part IV-2'!$C$24:$C$88,0))&gt;0,INDEX('Part IV-2'!$E$24:$E$88,MATCH($A113,'Part IV-2'!$C$24:$C$88,0)),"")</f>
        <v/>
      </c>
      <c r="F113" s="60">
        <f>IF(E113&gt;0,INDEX('Part IV-2'!$S$24:$S$88,MATCH($A113,'Part IV-2'!$C$24:$C$88,0)),"")</f>
        <v>0</v>
      </c>
      <c r="G113" s="58"/>
      <c r="H113" s="62" t="str">
        <f>IF(F113&gt;0,'Part IV-2'!H63+'Part IV-2'!K63+'Part IV-2'!N63+'Part IV-2'!Q63,"")</f>
        <v/>
      </c>
      <c r="I113" s="76">
        <f>IF(E113&gt;0,INDEX('Part IV-2'!$T$24:$T$88,MATCH($A113,'Part IV-2'!$C$24:$C$88,0)),"")</f>
        <v>0</v>
      </c>
      <c r="J113" s="76" t="str">
        <f t="shared" si="7"/>
        <v/>
      </c>
      <c r="K113" s="76">
        <f>IF(E113&gt;0,INDEX('Part IV-2'!$R$24:$R$88,MATCH($A113,'Part IV-2'!$C$24:$C$88,0)),"")</f>
        <v>0</v>
      </c>
      <c r="L113" s="76" t="str">
        <f t="shared" si="8"/>
        <v/>
      </c>
      <c r="M113" s="219">
        <f>IF(E113&gt;0,INDEX('Part IV-2'!$V$24:$V$88,MATCH($A113,'Part IV-2'!$C$24:$C$88,0)),"")</f>
        <v>0</v>
      </c>
      <c r="N113" s="220">
        <f>IF(E113&gt;0,INDEX('Part IV-2'!$W$24:$W$88,MATCH($A113,'Part IV-2'!$C$24:$C$88,0)),"")</f>
        <v>0</v>
      </c>
    </row>
    <row r="114" spans="1:14" x14ac:dyDescent="0.3">
      <c r="A114" s="155" t="s">
        <v>211</v>
      </c>
      <c r="B114" s="59">
        <f>IF(E114&gt;0,INDEX('Part IV-2'!$D$24:$D$88,MATCH($A114,'Part IV-2'!$C$24:$C$88,0)),"")</f>
        <v>0</v>
      </c>
      <c r="C114" s="57" t="s">
        <v>291</v>
      </c>
      <c r="D114" s="57" t="s">
        <v>288</v>
      </c>
      <c r="E114" s="72" t="str">
        <f>IF(INDEX('Part IV-2'!$E$24:$E$88,MATCH($A114,'Part IV-2'!$C$24:$C$88,0))&gt;0,INDEX('Part IV-2'!$E$24:$E$88,MATCH($A114,'Part IV-2'!$C$24:$C$88,0)),"")</f>
        <v/>
      </c>
      <c r="F114" s="60">
        <f>IF(E114&gt;0,INDEX('Part IV-2'!$S$24:$S$88,MATCH($A114,'Part IV-2'!$C$24:$C$88,0)),"")</f>
        <v>0</v>
      </c>
      <c r="G114" s="58"/>
      <c r="H114" s="62" t="str">
        <f>IF(F114&gt;0,'Part IV-2'!H64+'Part IV-2'!K64+'Part IV-2'!N64+'Part IV-2'!Q64,"")</f>
        <v/>
      </c>
      <c r="I114" s="76">
        <f>IF(E114&gt;0,INDEX('Part IV-2'!$T$24:$T$88,MATCH($A114,'Part IV-2'!$C$24:$C$88,0)),"")</f>
        <v>0</v>
      </c>
      <c r="J114" s="76" t="str">
        <f t="shared" si="7"/>
        <v/>
      </c>
      <c r="K114" s="76">
        <f>IF(E114&gt;0,INDEX('Part IV-2'!$R$24:$R$88,MATCH($A114,'Part IV-2'!$C$24:$C$88,0)),"")</f>
        <v>0</v>
      </c>
      <c r="L114" s="76" t="str">
        <f t="shared" si="8"/>
        <v/>
      </c>
      <c r="M114" s="219">
        <f>IF(E114&gt;0,INDEX('Part IV-2'!$V$24:$V$88,MATCH($A114,'Part IV-2'!$C$24:$C$88,0)),"")</f>
        <v>0</v>
      </c>
      <c r="N114" s="220">
        <f>IF(E114&gt;0,INDEX('Part IV-2'!$W$24:$W$88,MATCH($A114,'Part IV-2'!$C$24:$C$88,0)),"")</f>
        <v>0</v>
      </c>
    </row>
    <row r="115" spans="1:14" x14ac:dyDescent="0.3">
      <c r="A115" s="155" t="s">
        <v>213</v>
      </c>
      <c r="B115" s="59">
        <f>IF(E115&gt;0,INDEX('Part IV-2'!$D$24:$D$88,MATCH($A115,'Part IV-2'!$C$24:$C$88,0)),"")</f>
        <v>0</v>
      </c>
      <c r="C115" s="57" t="s">
        <v>291</v>
      </c>
      <c r="D115" s="57" t="s">
        <v>288</v>
      </c>
      <c r="E115" s="72" t="str">
        <f>IF(INDEX('Part IV-2'!$E$24:$E$88,MATCH($A115,'Part IV-2'!$C$24:$C$88,0))&gt;0,INDEX('Part IV-2'!$E$24:$E$88,MATCH($A115,'Part IV-2'!$C$24:$C$88,0)),"")</f>
        <v/>
      </c>
      <c r="F115" s="60">
        <f>IF(E115&gt;0,INDEX('Part IV-2'!$S$24:$S$88,MATCH($A115,'Part IV-2'!$C$24:$C$88,0)),"")</f>
        <v>0</v>
      </c>
      <c r="G115" s="58"/>
      <c r="H115" s="62" t="str">
        <f>IF(F115&gt;0,'Part IV-2'!H65+'Part IV-2'!K65+'Part IV-2'!N65+'Part IV-2'!Q65,"")</f>
        <v/>
      </c>
      <c r="I115" s="76">
        <f>IF(E115&gt;0,INDEX('Part IV-2'!$T$24:$T$88,MATCH($A115,'Part IV-2'!$C$24:$C$88,0)),"")</f>
        <v>0</v>
      </c>
      <c r="J115" s="76" t="str">
        <f t="shared" si="7"/>
        <v/>
      </c>
      <c r="K115" s="76">
        <f>IF(E115&gt;0,INDEX('Part IV-2'!$R$24:$R$88,MATCH($A115,'Part IV-2'!$C$24:$C$88,0)),"")</f>
        <v>0</v>
      </c>
      <c r="L115" s="76" t="str">
        <f t="shared" si="8"/>
        <v/>
      </c>
      <c r="M115" s="219">
        <f>IF(E115&gt;0,INDEX('Part IV-2'!$V$24:$V$88,MATCH($A115,'Part IV-2'!$C$24:$C$88,0)),"")</f>
        <v>0</v>
      </c>
      <c r="N115" s="220">
        <f>IF(E115&gt;0,INDEX('Part IV-2'!$W$24:$W$88,MATCH($A115,'Part IV-2'!$C$24:$C$88,0)),"")</f>
        <v>0</v>
      </c>
    </row>
    <row r="116" spans="1:14" x14ac:dyDescent="0.3">
      <c r="A116" s="155" t="s">
        <v>215</v>
      </c>
      <c r="B116" s="59">
        <f>IF(E116&gt;0,INDEX('Part IV-2'!$D$24:$D$88,MATCH($A116,'Part IV-2'!$C$24:$C$88,0)),"")</f>
        <v>0</v>
      </c>
      <c r="C116" s="57" t="s">
        <v>291</v>
      </c>
      <c r="D116" s="57" t="s">
        <v>288</v>
      </c>
      <c r="E116" s="72" t="str">
        <f>IF(INDEX('Part IV-2'!$E$24:$E$88,MATCH($A116,'Part IV-2'!$C$24:$C$88,0))&gt;0,INDEX('Part IV-2'!$E$24:$E$88,MATCH($A116,'Part IV-2'!$C$24:$C$88,0)),"")</f>
        <v/>
      </c>
      <c r="F116" s="60">
        <f>IF(E116&gt;0,INDEX('Part IV-2'!$S$24:$S$88,MATCH($A116,'Part IV-2'!$C$24:$C$88,0)),"")</f>
        <v>0</v>
      </c>
      <c r="G116" s="58"/>
      <c r="H116" s="62" t="str">
        <f>IF(F116&gt;0,'Part IV-2'!H66+'Part IV-2'!K66+'Part IV-2'!N66+'Part IV-2'!Q66,"")</f>
        <v/>
      </c>
      <c r="I116" s="76">
        <f>IF(E116&gt;0,INDEX('Part IV-2'!$T$24:$T$88,MATCH($A116,'Part IV-2'!$C$24:$C$88,0)),"")</f>
        <v>0</v>
      </c>
      <c r="J116" s="76" t="str">
        <f t="shared" si="7"/>
        <v/>
      </c>
      <c r="K116" s="76">
        <f>IF(E116&gt;0,INDEX('Part IV-2'!$R$24:$R$88,MATCH($A116,'Part IV-2'!$C$24:$C$88,0)),"")</f>
        <v>0</v>
      </c>
      <c r="L116" s="76" t="str">
        <f t="shared" si="8"/>
        <v/>
      </c>
      <c r="M116" s="219">
        <f>IF(E116&gt;0,INDEX('Part IV-2'!$V$24:$V$88,MATCH($A116,'Part IV-2'!$C$24:$C$88,0)),"")</f>
        <v>0</v>
      </c>
      <c r="N116" s="220">
        <f>IF(E116&gt;0,INDEX('Part IV-2'!$W$24:$W$88,MATCH($A116,'Part IV-2'!$C$24:$C$88,0)),"")</f>
        <v>0</v>
      </c>
    </row>
    <row r="117" spans="1:14" x14ac:dyDescent="0.3">
      <c r="A117" s="155" t="s">
        <v>217</v>
      </c>
      <c r="B117" s="59">
        <f>IF(E117&gt;0,INDEX('Part IV-2'!$D$24:$D$88,MATCH($A117,'Part IV-2'!$C$24:$C$88,0)),"")</f>
        <v>0</v>
      </c>
      <c r="C117" s="57" t="s">
        <v>291</v>
      </c>
      <c r="D117" s="57" t="s">
        <v>288</v>
      </c>
      <c r="E117" s="72" t="str">
        <f>IF(INDEX('Part IV-2'!$E$24:$E$88,MATCH($A117,'Part IV-2'!$C$24:$C$88,0))&gt;0,INDEX('Part IV-2'!$E$24:$E$88,MATCH($A117,'Part IV-2'!$C$24:$C$88,0)),"")</f>
        <v/>
      </c>
      <c r="F117" s="60">
        <f>IF(E117&gt;0,INDEX('Part IV-2'!$S$24:$S$88,MATCH($A117,'Part IV-2'!$C$24:$C$88,0)),"")</f>
        <v>0</v>
      </c>
      <c r="G117" s="58"/>
      <c r="H117" s="62" t="str">
        <f>IF(F117&gt;0,'Part IV-2'!H67+'Part IV-2'!K67+'Part IV-2'!N67+'Part IV-2'!Q67,"")</f>
        <v/>
      </c>
      <c r="I117" s="76">
        <f>IF(E117&gt;0,INDEX('Part IV-2'!$T$24:$T$88,MATCH($A117,'Part IV-2'!$C$24:$C$88,0)),"")</f>
        <v>0</v>
      </c>
      <c r="J117" s="76" t="str">
        <f t="shared" si="7"/>
        <v/>
      </c>
      <c r="K117" s="76">
        <f>IF(E117&gt;0,INDEX('Part IV-2'!$R$24:$R$88,MATCH($A117,'Part IV-2'!$C$24:$C$88,0)),"")</f>
        <v>0</v>
      </c>
      <c r="L117" s="76" t="str">
        <f t="shared" si="8"/>
        <v/>
      </c>
      <c r="M117" s="219">
        <f>IF(E117&gt;0,INDEX('Part IV-2'!$V$24:$V$88,MATCH($A117,'Part IV-2'!$C$24:$C$88,0)),"")</f>
        <v>0</v>
      </c>
      <c r="N117" s="220">
        <f>IF(E117&gt;0,INDEX('Part IV-2'!$W$24:$W$88,MATCH($A117,'Part IV-2'!$C$24:$C$88,0)),"")</f>
        <v>0</v>
      </c>
    </row>
    <row r="118" spans="1:14" x14ac:dyDescent="0.3">
      <c r="A118" s="155" t="s">
        <v>219</v>
      </c>
      <c r="B118" s="59">
        <f>IF(E118&gt;0,INDEX('Part IV-2'!$D$24:$D$88,MATCH($A118,'Part IV-2'!$C$24:$C$88,0)),"")</f>
        <v>0</v>
      </c>
      <c r="C118" s="57" t="s">
        <v>291</v>
      </c>
      <c r="D118" s="57" t="s">
        <v>288</v>
      </c>
      <c r="E118" s="72" t="str">
        <f>IF(INDEX('Part IV-2'!$E$24:$E$88,MATCH($A118,'Part IV-2'!$C$24:$C$88,0))&gt;0,INDEX('Part IV-2'!$E$24:$E$88,MATCH($A118,'Part IV-2'!$C$24:$C$88,0)),"")</f>
        <v/>
      </c>
      <c r="F118" s="60">
        <f>IF(E118&gt;0,INDEX('Part IV-2'!$S$24:$S$88,MATCH($A118,'Part IV-2'!$C$24:$C$88,0)),"")</f>
        <v>0</v>
      </c>
      <c r="G118" s="58"/>
      <c r="H118" s="62" t="str">
        <f>IF(F118&gt;0,'Part IV-2'!H68+'Part IV-2'!K68+'Part IV-2'!N68+'Part IV-2'!Q68,"")</f>
        <v/>
      </c>
      <c r="I118" s="76">
        <f>IF(E118&gt;0,INDEX('Part IV-2'!$T$24:$T$88,MATCH($A118,'Part IV-2'!$C$24:$C$88,0)),"")</f>
        <v>0</v>
      </c>
      <c r="J118" s="76" t="str">
        <f t="shared" si="7"/>
        <v/>
      </c>
      <c r="K118" s="76">
        <f>IF(E118&gt;0,INDEX('Part IV-2'!$R$24:$R$88,MATCH($A118,'Part IV-2'!$C$24:$C$88,0)),"")</f>
        <v>0</v>
      </c>
      <c r="L118" s="76" t="str">
        <f t="shared" si="8"/>
        <v/>
      </c>
      <c r="M118" s="219">
        <f>IF(E118&gt;0,INDEX('Part IV-2'!$V$24:$V$88,MATCH($A118,'Part IV-2'!$C$24:$C$88,0)),"")</f>
        <v>0</v>
      </c>
      <c r="N118" s="220">
        <f>IF(E118&gt;0,INDEX('Part IV-2'!$W$24:$W$88,MATCH($A118,'Part IV-2'!$C$24:$C$88,0)),"")</f>
        <v>0</v>
      </c>
    </row>
    <row r="119" spans="1:14" x14ac:dyDescent="0.3">
      <c r="A119" s="155" t="s">
        <v>221</v>
      </c>
      <c r="B119" s="59">
        <f>IF(E119&gt;0,INDEX('Part IV-2'!$D$24:$D$88,MATCH($A119,'Part IV-2'!$C$24:$C$88,0)),"")</f>
        <v>0</v>
      </c>
      <c r="C119" s="57" t="s">
        <v>291</v>
      </c>
      <c r="D119" s="57" t="s">
        <v>288</v>
      </c>
      <c r="E119" s="72" t="str">
        <f>IF(INDEX('Part IV-2'!$E$24:$E$88,MATCH($A119,'Part IV-2'!$C$24:$C$88,0))&gt;0,INDEX('Part IV-2'!$E$24:$E$88,MATCH($A119,'Part IV-2'!$C$24:$C$88,0)),"")</f>
        <v/>
      </c>
      <c r="F119" s="60">
        <f>IF(E119&gt;0,INDEX('Part IV-2'!$S$24:$S$88,MATCH($A119,'Part IV-2'!$C$24:$C$88,0)),"")</f>
        <v>0</v>
      </c>
      <c r="G119" s="58"/>
      <c r="H119" s="62" t="str">
        <f>IF(F119&gt;0,'Part IV-2'!H69+'Part IV-2'!K69+'Part IV-2'!N69+'Part IV-2'!Q69,"")</f>
        <v/>
      </c>
      <c r="I119" s="76">
        <f>IF(E119&gt;0,INDEX('Part IV-2'!$T$24:$T$88,MATCH($A119,'Part IV-2'!$C$24:$C$88,0)),"")</f>
        <v>0</v>
      </c>
      <c r="J119" s="76" t="str">
        <f t="shared" si="7"/>
        <v/>
      </c>
      <c r="K119" s="76">
        <f>IF(E119&gt;0,INDEX('Part IV-2'!$R$24:$R$88,MATCH($A119,'Part IV-2'!$C$24:$C$88,0)),"")</f>
        <v>0</v>
      </c>
      <c r="L119" s="76" t="str">
        <f t="shared" si="8"/>
        <v/>
      </c>
      <c r="M119" s="219">
        <f>IF(E119&gt;0,INDEX('Part IV-2'!$V$24:$V$88,MATCH($A119,'Part IV-2'!$C$24:$C$88,0)),"")</f>
        <v>0</v>
      </c>
      <c r="N119" s="220">
        <f>IF(E119&gt;0,INDEX('Part IV-2'!$W$24:$W$88,MATCH($A119,'Part IV-2'!$C$24:$C$88,0)),"")</f>
        <v>0</v>
      </c>
    </row>
    <row r="120" spans="1:14" x14ac:dyDescent="0.3">
      <c r="A120" s="155" t="s">
        <v>223</v>
      </c>
      <c r="B120" s="59">
        <f>IF(E120&gt;0,INDEX('Part IV-2'!$D$24:$D$88,MATCH($A120,'Part IV-2'!$C$24:$C$88,0)),"")</f>
        <v>0</v>
      </c>
      <c r="C120" s="57" t="s">
        <v>291</v>
      </c>
      <c r="D120" s="57" t="s">
        <v>288</v>
      </c>
      <c r="E120" s="72" t="str">
        <f>IF(INDEX('Part IV-2'!$E$24:$E$88,MATCH($A120,'Part IV-2'!$C$24:$C$88,0))&gt;0,INDEX('Part IV-2'!$E$24:$E$88,MATCH($A120,'Part IV-2'!$C$24:$C$88,0)),"")</f>
        <v/>
      </c>
      <c r="F120" s="60">
        <f>IF(E120&gt;0,INDEX('Part IV-2'!$S$24:$S$88,MATCH($A120,'Part IV-2'!$C$24:$C$88,0)),"")</f>
        <v>0</v>
      </c>
      <c r="G120" s="58"/>
      <c r="H120" s="62" t="str">
        <f>IF(F120&gt;0,'Part IV-2'!H70+'Part IV-2'!K70+'Part IV-2'!N70+'Part IV-2'!Q70,"")</f>
        <v/>
      </c>
      <c r="I120" s="76">
        <f>IF(E120&gt;0,INDEX('Part IV-2'!$T$24:$T$88,MATCH($A120,'Part IV-2'!$C$24:$C$88,0)),"")</f>
        <v>0</v>
      </c>
      <c r="J120" s="76" t="str">
        <f t="shared" si="7"/>
        <v/>
      </c>
      <c r="K120" s="76">
        <f>IF(E120&gt;0,INDEX('Part IV-2'!$R$24:$R$88,MATCH($A120,'Part IV-2'!$C$24:$C$88,0)),"")</f>
        <v>0</v>
      </c>
      <c r="L120" s="76" t="str">
        <f t="shared" si="8"/>
        <v/>
      </c>
      <c r="M120" s="219">
        <f>IF(E120&gt;0,INDEX('Part IV-2'!$V$24:$V$88,MATCH($A120,'Part IV-2'!$C$24:$C$88,0)),"")</f>
        <v>0</v>
      </c>
      <c r="N120" s="220">
        <f>IF(E120&gt;0,INDEX('Part IV-2'!$W$24:$W$88,MATCH($A120,'Part IV-2'!$C$24:$C$88,0)),"")</f>
        <v>0</v>
      </c>
    </row>
    <row r="121" spans="1:14" x14ac:dyDescent="0.3">
      <c r="A121" s="155" t="s">
        <v>225</v>
      </c>
      <c r="B121" s="59">
        <f>IF(E121&gt;0,INDEX('Part IV-2'!$D$24:$D$88,MATCH($A121,'Part IV-2'!$C$24:$C$88,0)),"")</f>
        <v>0</v>
      </c>
      <c r="C121" s="57" t="s">
        <v>291</v>
      </c>
      <c r="D121" s="57" t="s">
        <v>288</v>
      </c>
      <c r="E121" s="72" t="str">
        <f>IF(INDEX('Part IV-2'!$E$24:$E$88,MATCH($A121,'Part IV-2'!$C$24:$C$88,0))&gt;0,INDEX('Part IV-2'!$E$24:$E$88,MATCH($A121,'Part IV-2'!$C$24:$C$88,0)),"")</f>
        <v/>
      </c>
      <c r="F121" s="60">
        <f>IF(E121&gt;0,INDEX('Part IV-2'!$S$24:$S$88,MATCH($A121,'Part IV-2'!$C$24:$C$88,0)),"")</f>
        <v>0</v>
      </c>
      <c r="G121" s="58"/>
      <c r="H121" s="62" t="str">
        <f>IF(F121&gt;0,'Part IV-2'!H71+'Part IV-2'!K71+'Part IV-2'!N71+'Part IV-2'!Q71,"")</f>
        <v/>
      </c>
      <c r="I121" s="76">
        <f>IF(E121&gt;0,INDEX('Part IV-2'!$T$24:$T$88,MATCH($A121,'Part IV-2'!$C$24:$C$88,0)),"")</f>
        <v>0</v>
      </c>
      <c r="J121" s="76" t="str">
        <f t="shared" si="7"/>
        <v/>
      </c>
      <c r="K121" s="76">
        <f>IF(E121&gt;0,INDEX('Part IV-2'!$R$24:$R$88,MATCH($A121,'Part IV-2'!$C$24:$C$88,0)),"")</f>
        <v>0</v>
      </c>
      <c r="L121" s="76" t="str">
        <f t="shared" si="8"/>
        <v/>
      </c>
      <c r="M121" s="219">
        <f>IF(E121&gt;0,INDEX('Part IV-2'!$V$24:$V$88,MATCH($A121,'Part IV-2'!$C$24:$C$88,0)),"")</f>
        <v>0</v>
      </c>
      <c r="N121" s="220">
        <f>IF(E121&gt;0,INDEX('Part IV-2'!$W$24:$W$88,MATCH($A121,'Part IV-2'!$C$24:$C$88,0)),"")</f>
        <v>0</v>
      </c>
    </row>
    <row r="122" spans="1:14" x14ac:dyDescent="0.3">
      <c r="A122" s="155" t="s">
        <v>227</v>
      </c>
      <c r="B122" s="59">
        <f>IF(E122&gt;0,INDEX('Part IV-2'!$D$24:$D$88,MATCH($A122,'Part IV-2'!$C$24:$C$88,0)),"")</f>
        <v>0</v>
      </c>
      <c r="C122" s="57" t="s">
        <v>291</v>
      </c>
      <c r="D122" s="57" t="s">
        <v>288</v>
      </c>
      <c r="E122" s="72" t="str">
        <f>IF(INDEX('Part IV-2'!$E$24:$E$88,MATCH($A122,'Part IV-2'!$C$24:$C$88,0))&gt;0,INDEX('Part IV-2'!$E$24:$E$88,MATCH($A122,'Part IV-2'!$C$24:$C$88,0)),"")</f>
        <v/>
      </c>
      <c r="F122" s="60">
        <f>IF(E122&gt;0,INDEX('Part IV-2'!$S$24:$S$88,MATCH($A122,'Part IV-2'!$C$24:$C$88,0)),"")</f>
        <v>0</v>
      </c>
      <c r="G122" s="58"/>
      <c r="H122" s="62" t="str">
        <f>IF(F122&gt;0,'Part IV-2'!H72+'Part IV-2'!K72+'Part IV-2'!N72+'Part IV-2'!Q72,"")</f>
        <v/>
      </c>
      <c r="I122" s="76">
        <f>IF(E122&gt;0,INDEX('Part IV-2'!$T$24:$T$88,MATCH($A122,'Part IV-2'!$C$24:$C$88,0)),"")</f>
        <v>0</v>
      </c>
      <c r="J122" s="76" t="str">
        <f t="shared" si="7"/>
        <v/>
      </c>
      <c r="K122" s="76">
        <f>IF(E122&gt;0,INDEX('Part IV-2'!$R$24:$R$88,MATCH($A122,'Part IV-2'!$C$24:$C$88,0)),"")</f>
        <v>0</v>
      </c>
      <c r="L122" s="76" t="str">
        <f t="shared" si="8"/>
        <v/>
      </c>
      <c r="M122" s="219">
        <f>IF(E122&gt;0,INDEX('Part IV-2'!$V$24:$V$88,MATCH($A122,'Part IV-2'!$C$24:$C$88,0)),"")</f>
        <v>0</v>
      </c>
      <c r="N122" s="220">
        <f>IF(E122&gt;0,INDEX('Part IV-2'!$W$24:$W$88,MATCH($A122,'Part IV-2'!$C$24:$C$88,0)),"")</f>
        <v>0</v>
      </c>
    </row>
    <row r="123" spans="1:14" x14ac:dyDescent="0.3">
      <c r="A123" s="155" t="s">
        <v>229</v>
      </c>
      <c r="B123" s="59">
        <f>IF(E123&gt;0,INDEX('Part IV-2'!$D$24:$D$88,MATCH($A123,'Part IV-2'!$C$24:$C$88,0)),"")</f>
        <v>0</v>
      </c>
      <c r="C123" s="57" t="s">
        <v>291</v>
      </c>
      <c r="D123" s="57" t="s">
        <v>288</v>
      </c>
      <c r="E123" s="72" t="str">
        <f>IF(INDEX('Part IV-2'!$E$24:$E$88,MATCH($A123,'Part IV-2'!$C$24:$C$88,0))&gt;0,INDEX('Part IV-2'!$E$24:$E$88,MATCH($A123,'Part IV-2'!$C$24:$C$88,0)),"")</f>
        <v/>
      </c>
      <c r="F123" s="60">
        <f>IF(E123&gt;0,INDEX('Part IV-2'!$S$24:$S$88,MATCH($A123,'Part IV-2'!$C$24:$C$88,0)),"")</f>
        <v>0</v>
      </c>
      <c r="G123" s="58"/>
      <c r="H123" s="62" t="str">
        <f>IF(F123&gt;0,'Part IV-2'!H73+'Part IV-2'!K73+'Part IV-2'!N73+'Part IV-2'!Q73,"")</f>
        <v/>
      </c>
      <c r="I123" s="76">
        <f>IF(E123&gt;0,INDEX('Part IV-2'!$T$24:$T$88,MATCH($A123,'Part IV-2'!$C$24:$C$88,0)),"")</f>
        <v>0</v>
      </c>
      <c r="J123" s="76" t="str">
        <f t="shared" si="7"/>
        <v/>
      </c>
      <c r="K123" s="76">
        <f>IF(E123&gt;0,INDEX('Part IV-2'!$R$24:$R$88,MATCH($A123,'Part IV-2'!$C$24:$C$88,0)),"")</f>
        <v>0</v>
      </c>
      <c r="L123" s="76" t="str">
        <f t="shared" si="8"/>
        <v/>
      </c>
      <c r="M123" s="219">
        <f>IF(E123&gt;0,INDEX('Part IV-2'!$V$24:$V$88,MATCH($A123,'Part IV-2'!$C$24:$C$88,0)),"")</f>
        <v>0</v>
      </c>
      <c r="N123" s="220">
        <f>IF(E123&gt;0,INDEX('Part IV-2'!$W$24:$W$88,MATCH($A123,'Part IV-2'!$C$24:$C$88,0)),"")</f>
        <v>0</v>
      </c>
    </row>
    <row r="124" spans="1:14" x14ac:dyDescent="0.3">
      <c r="A124" s="155" t="s">
        <v>231</v>
      </c>
      <c r="B124" s="59">
        <f>IF(E124&gt;0,INDEX('Part IV-2'!$D$24:$D$88,MATCH($A124,'Part IV-2'!$C$24:$C$88,0)),"")</f>
        <v>0</v>
      </c>
      <c r="C124" s="57" t="s">
        <v>291</v>
      </c>
      <c r="D124" s="57" t="s">
        <v>288</v>
      </c>
      <c r="E124" s="72" t="str">
        <f>IF(INDEX('Part IV-2'!$E$24:$E$88,MATCH($A124,'Part IV-2'!$C$24:$C$88,0))&gt;0,INDEX('Part IV-2'!$E$24:$E$88,MATCH($A124,'Part IV-2'!$C$24:$C$88,0)),"")</f>
        <v/>
      </c>
      <c r="F124" s="60">
        <f>IF(E124&gt;0,INDEX('Part IV-2'!$S$24:$S$88,MATCH($A124,'Part IV-2'!$C$24:$C$88,0)),"")</f>
        <v>0</v>
      </c>
      <c r="G124" s="58"/>
      <c r="H124" s="62" t="str">
        <f>IF(F124&gt;0,'Part IV-2'!H74+'Part IV-2'!K74+'Part IV-2'!N74+'Part IV-2'!Q74,"")</f>
        <v/>
      </c>
      <c r="I124" s="76">
        <f>IF(E124&gt;0,INDEX('Part IV-2'!$T$24:$T$88,MATCH($A124,'Part IV-2'!$C$24:$C$88,0)),"")</f>
        <v>0</v>
      </c>
      <c r="J124" s="76" t="str">
        <f t="shared" si="7"/>
        <v/>
      </c>
      <c r="K124" s="76">
        <f>IF(E124&gt;0,INDEX('Part IV-2'!$R$24:$R$88,MATCH($A124,'Part IV-2'!$C$24:$C$88,0)),"")</f>
        <v>0</v>
      </c>
      <c r="L124" s="76" t="str">
        <f t="shared" si="8"/>
        <v/>
      </c>
      <c r="M124" s="219">
        <f>IF(E124&gt;0,INDEX('Part IV-2'!$V$24:$V$88,MATCH($A124,'Part IV-2'!$C$24:$C$88,0)),"")</f>
        <v>0</v>
      </c>
      <c r="N124" s="220">
        <f>IF(E124&gt;0,INDEX('Part IV-2'!$W$24:$W$88,MATCH($A124,'Part IV-2'!$C$24:$C$88,0)),"")</f>
        <v>0</v>
      </c>
    </row>
    <row r="125" spans="1:14" x14ac:dyDescent="0.3">
      <c r="A125" s="155" t="s">
        <v>233</v>
      </c>
      <c r="B125" s="59">
        <f>IF(E125&gt;0,INDEX('Part IV-2'!$D$24:$D$88,MATCH($A125,'Part IV-2'!$C$24:$C$88,0)),"")</f>
        <v>0</v>
      </c>
      <c r="C125" s="57" t="s">
        <v>291</v>
      </c>
      <c r="D125" s="57" t="s">
        <v>288</v>
      </c>
      <c r="E125" s="72" t="str">
        <f>IF(INDEX('Part IV-2'!$E$24:$E$88,MATCH($A125,'Part IV-2'!$C$24:$C$88,0))&gt;0,INDEX('Part IV-2'!$E$24:$E$88,MATCH($A125,'Part IV-2'!$C$24:$C$88,0)),"")</f>
        <v/>
      </c>
      <c r="F125" s="60">
        <f>IF(E125&gt;0,INDEX('Part IV-2'!$S$24:$S$88,MATCH($A125,'Part IV-2'!$C$24:$C$88,0)),"")</f>
        <v>0</v>
      </c>
      <c r="G125" s="58"/>
      <c r="H125" s="62" t="str">
        <f>IF(F125&gt;0,'Part IV-2'!H75+'Part IV-2'!K75+'Part IV-2'!N75+'Part IV-2'!Q75,"")</f>
        <v/>
      </c>
      <c r="I125" s="76">
        <f>IF(E125&gt;0,INDEX('Part IV-2'!$T$24:$T$88,MATCH($A125,'Part IV-2'!$C$24:$C$88,0)),"")</f>
        <v>0</v>
      </c>
      <c r="J125" s="76" t="str">
        <f t="shared" si="7"/>
        <v/>
      </c>
      <c r="K125" s="76">
        <f>IF(E125&gt;0,INDEX('Part IV-2'!$R$24:$R$88,MATCH($A125,'Part IV-2'!$C$24:$C$88,0)),"")</f>
        <v>0</v>
      </c>
      <c r="L125" s="76" t="str">
        <f t="shared" si="8"/>
        <v/>
      </c>
      <c r="M125" s="219">
        <f>IF(E125&gt;0,INDEX('Part IV-2'!$V$24:$V$88,MATCH($A125,'Part IV-2'!$C$24:$C$88,0)),"")</f>
        <v>0</v>
      </c>
      <c r="N125" s="220">
        <f>IF(E125&gt;0,INDEX('Part IV-2'!$W$24:$W$88,MATCH($A125,'Part IV-2'!$C$24:$C$88,0)),"")</f>
        <v>0</v>
      </c>
    </row>
    <row r="126" spans="1:14" x14ac:dyDescent="0.3">
      <c r="A126" s="155" t="s">
        <v>235</v>
      </c>
      <c r="B126" s="59">
        <f>IF(E126&gt;0,INDEX('Part IV-2'!$D$24:$D$88,MATCH($A126,'Part IV-2'!$C$24:$C$88,0)),"")</f>
        <v>0</v>
      </c>
      <c r="C126" s="57" t="s">
        <v>291</v>
      </c>
      <c r="D126" s="57" t="s">
        <v>288</v>
      </c>
      <c r="E126" s="72" t="str">
        <f>IF(INDEX('Part IV-2'!$E$24:$E$88,MATCH($A126,'Part IV-2'!$C$24:$C$88,0))&gt;0,INDEX('Part IV-2'!$E$24:$E$88,MATCH($A126,'Part IV-2'!$C$24:$C$88,0)),"")</f>
        <v/>
      </c>
      <c r="F126" s="60">
        <f>IF(E126&gt;0,INDEX('Part IV-2'!$S$24:$S$88,MATCH($A126,'Part IV-2'!$C$24:$C$88,0)),"")</f>
        <v>0</v>
      </c>
      <c r="G126" s="58"/>
      <c r="H126" s="62" t="str">
        <f>IF(F126&gt;0,'Part IV-2'!H76+'Part IV-2'!K76+'Part IV-2'!N76+'Part IV-2'!Q76,"")</f>
        <v/>
      </c>
      <c r="I126" s="76">
        <f>IF(E126&gt;0,INDEX('Part IV-2'!$T$24:$T$88,MATCH($A126,'Part IV-2'!$C$24:$C$88,0)),"")</f>
        <v>0</v>
      </c>
      <c r="J126" s="76" t="str">
        <f t="shared" si="7"/>
        <v/>
      </c>
      <c r="K126" s="76">
        <f>IF(E126&gt;0,INDEX('Part IV-2'!$R$24:$R$88,MATCH($A126,'Part IV-2'!$C$24:$C$88,0)),"")</f>
        <v>0</v>
      </c>
      <c r="L126" s="76" t="str">
        <f t="shared" si="8"/>
        <v/>
      </c>
      <c r="M126" s="219">
        <f>IF(E126&gt;0,INDEX('Part IV-2'!$V$24:$V$88,MATCH($A126,'Part IV-2'!$C$24:$C$88,0)),"")</f>
        <v>0</v>
      </c>
      <c r="N126" s="220">
        <f>IF(E126&gt;0,INDEX('Part IV-2'!$W$24:$W$88,MATCH($A126,'Part IV-2'!$C$24:$C$88,0)),"")</f>
        <v>0</v>
      </c>
    </row>
    <row r="127" spans="1:14" x14ac:dyDescent="0.3">
      <c r="A127" s="155" t="s">
        <v>237</v>
      </c>
      <c r="B127" s="59">
        <f>IF(E127&gt;0,INDEX('Part IV-2'!$D$24:$D$88,MATCH($A127,'Part IV-2'!$C$24:$C$88,0)),"")</f>
        <v>0</v>
      </c>
      <c r="C127" s="57" t="s">
        <v>291</v>
      </c>
      <c r="D127" s="57" t="s">
        <v>288</v>
      </c>
      <c r="E127" s="72" t="str">
        <f>IF(INDEX('Part IV-2'!$E$24:$E$88,MATCH($A127,'Part IV-2'!$C$24:$C$88,0))&gt;0,INDEX('Part IV-2'!$E$24:$E$88,MATCH($A127,'Part IV-2'!$C$24:$C$88,0)),"")</f>
        <v/>
      </c>
      <c r="F127" s="60">
        <f>IF(E127&gt;0,INDEX('Part IV-2'!$S$24:$S$88,MATCH($A127,'Part IV-2'!$C$24:$C$88,0)),"")</f>
        <v>0</v>
      </c>
      <c r="G127" s="58"/>
      <c r="H127" s="62" t="str">
        <f>IF(F127&gt;0,'Part IV-2'!H77+'Part IV-2'!K77+'Part IV-2'!N77+'Part IV-2'!Q77,"")</f>
        <v/>
      </c>
      <c r="I127" s="76">
        <f>IF(E127&gt;0,INDEX('Part IV-2'!$T$24:$T$88,MATCH($A127,'Part IV-2'!$C$24:$C$88,0)),"")</f>
        <v>0</v>
      </c>
      <c r="J127" s="76" t="str">
        <f t="shared" si="7"/>
        <v/>
      </c>
      <c r="K127" s="76">
        <f>IF(E127&gt;0,INDEX('Part IV-2'!$R$24:$R$88,MATCH($A127,'Part IV-2'!$C$24:$C$88,0)),"")</f>
        <v>0</v>
      </c>
      <c r="L127" s="76" t="str">
        <f t="shared" si="8"/>
        <v/>
      </c>
      <c r="M127" s="219">
        <f>IF(E127&gt;0,INDEX('Part IV-2'!$V$24:$V$88,MATCH($A127,'Part IV-2'!$C$24:$C$88,0)),"")</f>
        <v>0</v>
      </c>
      <c r="N127" s="220">
        <f>IF(E127&gt;0,INDEX('Part IV-2'!$W$24:$W$88,MATCH($A127,'Part IV-2'!$C$24:$C$88,0)),"")</f>
        <v>0</v>
      </c>
    </row>
    <row r="128" spans="1:14" x14ac:dyDescent="0.3">
      <c r="A128" s="155" t="s">
        <v>239</v>
      </c>
      <c r="B128" s="59">
        <f>IF(E128&gt;0,INDEX('Part IV-2'!$D$24:$D$88,MATCH($A128,'Part IV-2'!$C$24:$C$88,0)),"")</f>
        <v>0</v>
      </c>
      <c r="C128" s="57" t="s">
        <v>291</v>
      </c>
      <c r="D128" s="57" t="s">
        <v>288</v>
      </c>
      <c r="E128" s="72" t="str">
        <f>IF(INDEX('Part IV-2'!$E$24:$E$88,MATCH($A128,'Part IV-2'!$C$24:$C$88,0))&gt;0,INDEX('Part IV-2'!$E$24:$E$88,MATCH($A128,'Part IV-2'!$C$24:$C$88,0)),"")</f>
        <v/>
      </c>
      <c r="F128" s="60">
        <f>IF(E128&gt;0,INDEX('Part IV-2'!$S$24:$S$88,MATCH($A128,'Part IV-2'!$C$24:$C$88,0)),"")</f>
        <v>0</v>
      </c>
      <c r="G128" s="58"/>
      <c r="H128" s="62" t="str">
        <f>IF(F128&gt;0,'Part IV-2'!H78+'Part IV-2'!K78+'Part IV-2'!N78+'Part IV-2'!Q78,"")</f>
        <v/>
      </c>
      <c r="I128" s="76">
        <f>IF(E128&gt;0,INDEX('Part IV-2'!$T$24:$T$88,MATCH($A128,'Part IV-2'!$C$24:$C$88,0)),"")</f>
        <v>0</v>
      </c>
      <c r="J128" s="76" t="str">
        <f t="shared" si="7"/>
        <v/>
      </c>
      <c r="K128" s="76">
        <f>IF(E128&gt;0,INDEX('Part IV-2'!$R$24:$R$88,MATCH($A128,'Part IV-2'!$C$24:$C$88,0)),"")</f>
        <v>0</v>
      </c>
      <c r="L128" s="76" t="str">
        <f t="shared" si="8"/>
        <v/>
      </c>
      <c r="M128" s="219">
        <f>IF(E128&gt;0,INDEX('Part IV-2'!$V$24:$V$88,MATCH($A128,'Part IV-2'!$C$24:$C$88,0)),"")</f>
        <v>0</v>
      </c>
      <c r="N128" s="220">
        <f>IF(E128&gt;0,INDEX('Part IV-2'!$W$24:$W$88,MATCH($A128,'Part IV-2'!$C$24:$C$88,0)),"")</f>
        <v>0</v>
      </c>
    </row>
    <row r="129" spans="1:14" x14ac:dyDescent="0.3">
      <c r="A129" s="155" t="s">
        <v>241</v>
      </c>
      <c r="B129" s="59">
        <f>IF(E129&gt;0,INDEX('Part IV-2'!$D$24:$D$88,MATCH($A129,'Part IV-2'!$C$24:$C$88,0)),"")</f>
        <v>0</v>
      </c>
      <c r="C129" s="57" t="s">
        <v>291</v>
      </c>
      <c r="D129" s="57" t="s">
        <v>288</v>
      </c>
      <c r="E129" s="72" t="str">
        <f>IF(INDEX('Part IV-2'!$E$24:$E$88,MATCH($A129,'Part IV-2'!$C$24:$C$88,0))&gt;0,INDEX('Part IV-2'!$E$24:$E$88,MATCH($A129,'Part IV-2'!$C$24:$C$88,0)),"")</f>
        <v/>
      </c>
      <c r="F129" s="60">
        <f>IF(E129&gt;0,INDEX('Part IV-2'!$S$24:$S$88,MATCH($A129,'Part IV-2'!$C$24:$C$88,0)),"")</f>
        <v>0</v>
      </c>
      <c r="G129" s="58"/>
      <c r="H129" s="62" t="str">
        <f>IF(F129&gt;0,'Part IV-2'!H79+'Part IV-2'!K79+'Part IV-2'!N79+'Part IV-2'!Q79,"")</f>
        <v/>
      </c>
      <c r="I129" s="76">
        <f>IF(E129&gt;0,INDEX('Part IV-2'!$T$24:$T$88,MATCH($A129,'Part IV-2'!$C$24:$C$88,0)),"")</f>
        <v>0</v>
      </c>
      <c r="J129" s="76" t="str">
        <f t="shared" si="7"/>
        <v/>
      </c>
      <c r="K129" s="76">
        <f>IF(E129&gt;0,INDEX('Part IV-2'!$R$24:$R$88,MATCH($A129,'Part IV-2'!$C$24:$C$88,0)),"")</f>
        <v>0</v>
      </c>
      <c r="L129" s="76" t="str">
        <f t="shared" si="8"/>
        <v/>
      </c>
      <c r="M129" s="219">
        <f>IF(E129&gt;0,INDEX('Part IV-2'!$V$24:$V$88,MATCH($A129,'Part IV-2'!$C$24:$C$88,0)),"")</f>
        <v>0</v>
      </c>
      <c r="N129" s="220">
        <f>IF(E129&gt;0,INDEX('Part IV-2'!$W$24:$W$88,MATCH($A129,'Part IV-2'!$C$24:$C$88,0)),"")</f>
        <v>0</v>
      </c>
    </row>
    <row r="130" spans="1:14" x14ac:dyDescent="0.3">
      <c r="A130" s="155" t="s">
        <v>243</v>
      </c>
      <c r="B130" s="59">
        <f>IF(E130&gt;0,INDEX('Part IV-2'!$D$24:$D$88,MATCH($A130,'Part IV-2'!$C$24:$C$88,0)),"")</f>
        <v>0</v>
      </c>
      <c r="C130" s="57" t="s">
        <v>291</v>
      </c>
      <c r="D130" s="57" t="s">
        <v>288</v>
      </c>
      <c r="E130" s="72" t="str">
        <f>IF(INDEX('Part IV-2'!$E$24:$E$88,MATCH($A130,'Part IV-2'!$C$24:$C$88,0))&gt;0,INDEX('Part IV-2'!$E$24:$E$88,MATCH($A130,'Part IV-2'!$C$24:$C$88,0)),"")</f>
        <v/>
      </c>
      <c r="F130" s="60">
        <f>IF(E130&gt;0,INDEX('Part IV-2'!$S$24:$S$88,MATCH($A130,'Part IV-2'!$C$24:$C$88,0)),"")</f>
        <v>0</v>
      </c>
      <c r="G130" s="58"/>
      <c r="H130" s="62" t="str">
        <f>IF(F130&gt;0,'Part IV-2'!H80+'Part IV-2'!K80+'Part IV-2'!N80+'Part IV-2'!Q80,"")</f>
        <v/>
      </c>
      <c r="I130" s="76">
        <f>IF(E130&gt;0,INDEX('Part IV-2'!$T$24:$T$88,MATCH($A130,'Part IV-2'!$C$24:$C$88,0)),"")</f>
        <v>0</v>
      </c>
      <c r="J130" s="76" t="str">
        <f t="shared" si="7"/>
        <v/>
      </c>
      <c r="K130" s="76">
        <f>IF(E130&gt;0,INDEX('Part IV-2'!$R$24:$R$88,MATCH($A130,'Part IV-2'!$C$24:$C$88,0)),"")</f>
        <v>0</v>
      </c>
      <c r="L130" s="76" t="str">
        <f t="shared" si="8"/>
        <v/>
      </c>
      <c r="M130" s="219">
        <f>IF(E130&gt;0,INDEX('Part IV-2'!$V$24:$V$88,MATCH($A130,'Part IV-2'!$C$24:$C$88,0)),"")</f>
        <v>0</v>
      </c>
      <c r="N130" s="220">
        <f>IF(E130&gt;0,INDEX('Part IV-2'!$W$24:$W$88,MATCH($A130,'Part IV-2'!$C$24:$C$88,0)),"")</f>
        <v>0</v>
      </c>
    </row>
    <row r="131" spans="1:14" x14ac:dyDescent="0.3">
      <c r="A131" s="155" t="s">
        <v>245</v>
      </c>
      <c r="B131" s="59">
        <f>IF(E131&gt;0,INDEX('Part IV-2'!$D$24:$D$88,MATCH($A131,'Part IV-2'!$C$24:$C$88,0)),"")</f>
        <v>0</v>
      </c>
      <c r="C131" s="57" t="s">
        <v>291</v>
      </c>
      <c r="D131" s="57" t="s">
        <v>288</v>
      </c>
      <c r="E131" s="72" t="str">
        <f>IF(INDEX('Part IV-2'!$E$24:$E$88,MATCH($A131,'Part IV-2'!$C$24:$C$88,0))&gt;0,INDEX('Part IV-2'!$E$24:$E$88,MATCH($A131,'Part IV-2'!$C$24:$C$88,0)),"")</f>
        <v/>
      </c>
      <c r="F131" s="60">
        <f>IF(E131&gt;0,INDEX('Part IV-2'!$S$24:$S$88,MATCH($A131,'Part IV-2'!$C$24:$C$88,0)),"")</f>
        <v>0</v>
      </c>
      <c r="G131" s="58"/>
      <c r="H131" s="62" t="str">
        <f>IF(F131&gt;0,'Part IV-2'!H81+'Part IV-2'!K81+'Part IV-2'!N81+'Part IV-2'!Q81,"")</f>
        <v/>
      </c>
      <c r="I131" s="76">
        <f>IF(E131&gt;0,INDEX('Part IV-2'!$T$24:$T$88,MATCH($A131,'Part IV-2'!$C$24:$C$88,0)),"")</f>
        <v>0</v>
      </c>
      <c r="J131" s="76" t="str">
        <f t="shared" ref="J131:J162" si="9">IFERROR(I131*E131,"")</f>
        <v/>
      </c>
      <c r="K131" s="76">
        <f>IF(E131&gt;0,INDEX('Part IV-2'!$R$24:$R$88,MATCH($A131,'Part IV-2'!$C$24:$C$88,0)),"")</f>
        <v>0</v>
      </c>
      <c r="L131" s="76" t="str">
        <f t="shared" ref="L131:L162" si="10">IFERROR(K131*E131,"")</f>
        <v/>
      </c>
      <c r="M131" s="219">
        <f>IF(E131&gt;0,INDEX('Part IV-2'!$V$24:$V$88,MATCH($A131,'Part IV-2'!$C$24:$C$88,0)),"")</f>
        <v>0</v>
      </c>
      <c r="N131" s="220">
        <f>IF(E131&gt;0,INDEX('Part IV-2'!$W$24:$W$88,MATCH($A131,'Part IV-2'!$C$24:$C$88,0)),"")</f>
        <v>0</v>
      </c>
    </row>
    <row r="132" spans="1:14" x14ac:dyDescent="0.3">
      <c r="A132" s="155" t="s">
        <v>247</v>
      </c>
      <c r="B132" s="59">
        <f>IF(E132&gt;0,INDEX('Part IV-2'!$D$24:$D$88,MATCH($A132,'Part IV-2'!$C$24:$C$88,0)),"")</f>
        <v>0</v>
      </c>
      <c r="C132" s="57" t="s">
        <v>291</v>
      </c>
      <c r="D132" s="57" t="s">
        <v>288</v>
      </c>
      <c r="E132" s="72" t="str">
        <f>IF(INDEX('Part IV-2'!$E$24:$E$88,MATCH($A132,'Part IV-2'!$C$24:$C$88,0))&gt;0,INDEX('Part IV-2'!$E$24:$E$88,MATCH($A132,'Part IV-2'!$C$24:$C$88,0)),"")</f>
        <v/>
      </c>
      <c r="F132" s="60">
        <f>IF(E132&gt;0,INDEX('Part IV-2'!$S$24:$S$88,MATCH($A132,'Part IV-2'!$C$24:$C$88,0)),"")</f>
        <v>0</v>
      </c>
      <c r="G132" s="58"/>
      <c r="H132" s="62" t="str">
        <f>IF(F132&gt;0,'Part IV-2'!H82+'Part IV-2'!K82+'Part IV-2'!N82+'Part IV-2'!Q82,"")</f>
        <v/>
      </c>
      <c r="I132" s="76">
        <f>IF(E132&gt;0,INDEX('Part IV-2'!$T$24:$T$88,MATCH($A132,'Part IV-2'!$C$24:$C$88,0)),"")</f>
        <v>0</v>
      </c>
      <c r="J132" s="76" t="str">
        <f t="shared" si="9"/>
        <v/>
      </c>
      <c r="K132" s="76">
        <f>IF(E132&gt;0,INDEX('Part IV-2'!$R$24:$R$88,MATCH($A132,'Part IV-2'!$C$24:$C$88,0)),"")</f>
        <v>0</v>
      </c>
      <c r="L132" s="76" t="str">
        <f t="shared" si="10"/>
        <v/>
      </c>
      <c r="M132" s="219">
        <f>IF(E132&gt;0,INDEX('Part IV-2'!$V$24:$V$88,MATCH($A132,'Part IV-2'!$C$24:$C$88,0)),"")</f>
        <v>0</v>
      </c>
      <c r="N132" s="220">
        <f>IF(E132&gt;0,INDEX('Part IV-2'!$W$24:$W$88,MATCH($A132,'Part IV-2'!$C$24:$C$88,0)),"")</f>
        <v>0</v>
      </c>
    </row>
    <row r="133" spans="1:14" x14ac:dyDescent="0.3">
      <c r="A133" s="155" t="s">
        <v>249</v>
      </c>
      <c r="B133" s="59">
        <f>IF(E133&gt;0,INDEX('Part IV-2'!$D$24:$D$88,MATCH($A133,'Part IV-2'!$C$24:$C$88,0)),"")</f>
        <v>0</v>
      </c>
      <c r="C133" s="57" t="s">
        <v>291</v>
      </c>
      <c r="D133" s="57" t="s">
        <v>288</v>
      </c>
      <c r="E133" s="72" t="str">
        <f>IF(INDEX('Part IV-2'!$E$24:$E$88,MATCH($A133,'Part IV-2'!$C$24:$C$88,0))&gt;0,INDEX('Part IV-2'!$E$24:$E$88,MATCH($A133,'Part IV-2'!$C$24:$C$88,0)),"")</f>
        <v/>
      </c>
      <c r="F133" s="60">
        <f>IF(E133&gt;0,INDEX('Part IV-2'!$S$24:$S$88,MATCH($A133,'Part IV-2'!$C$24:$C$88,0)),"")</f>
        <v>0</v>
      </c>
      <c r="G133" s="58"/>
      <c r="H133" s="62" t="str">
        <f>IF(F133&gt;0,'Part IV-2'!H83+'Part IV-2'!K83+'Part IV-2'!N83+'Part IV-2'!Q83,"")</f>
        <v/>
      </c>
      <c r="I133" s="76">
        <f>IF(E133&gt;0,INDEX('Part IV-2'!$T$24:$T$88,MATCH($A133,'Part IV-2'!$C$24:$C$88,0)),"")</f>
        <v>0</v>
      </c>
      <c r="J133" s="76" t="str">
        <f t="shared" si="9"/>
        <v/>
      </c>
      <c r="K133" s="76">
        <f>IF(E133&gt;0,INDEX('Part IV-2'!$R$24:$R$88,MATCH($A133,'Part IV-2'!$C$24:$C$88,0)),"")</f>
        <v>0</v>
      </c>
      <c r="L133" s="76" t="str">
        <f t="shared" si="10"/>
        <v/>
      </c>
      <c r="M133" s="219">
        <f>IF(E133&gt;0,INDEX('Part IV-2'!$V$24:$V$88,MATCH($A133,'Part IV-2'!$C$24:$C$88,0)),"")</f>
        <v>0</v>
      </c>
      <c r="N133" s="220">
        <f>IF(E133&gt;0,INDEX('Part IV-2'!$W$24:$W$88,MATCH($A133,'Part IV-2'!$C$24:$C$88,0)),"")</f>
        <v>0</v>
      </c>
    </row>
    <row r="134" spans="1:14" x14ac:dyDescent="0.3">
      <c r="A134" s="155" t="s">
        <v>251</v>
      </c>
      <c r="B134" s="59">
        <f>IF(E134&gt;0,INDEX('Part IV-2'!$D$24:$D$88,MATCH($A134,'Part IV-2'!$C$24:$C$88,0)),"")</f>
        <v>0</v>
      </c>
      <c r="C134" s="57" t="s">
        <v>291</v>
      </c>
      <c r="D134" s="57" t="s">
        <v>288</v>
      </c>
      <c r="E134" s="72" t="str">
        <f>IF(INDEX('Part IV-2'!$E$24:$E$88,MATCH($A134,'Part IV-2'!$C$24:$C$88,0))&gt;0,INDEX('Part IV-2'!$E$24:$E$88,MATCH($A134,'Part IV-2'!$C$24:$C$88,0)),"")</f>
        <v/>
      </c>
      <c r="F134" s="60">
        <f>IF(E134&gt;0,INDEX('Part IV-2'!$S$24:$S$88,MATCH($A134,'Part IV-2'!$C$24:$C$88,0)),"")</f>
        <v>0</v>
      </c>
      <c r="G134" s="58"/>
      <c r="H134" s="62" t="str">
        <f>IF(F134&gt;0,'Part IV-2'!H84+'Part IV-2'!K84+'Part IV-2'!N84+'Part IV-2'!Q84,"")</f>
        <v/>
      </c>
      <c r="I134" s="76">
        <f>IF(E134&gt;0,INDEX('Part IV-2'!$T$24:$T$88,MATCH($A134,'Part IV-2'!$C$24:$C$88,0)),"")</f>
        <v>0</v>
      </c>
      <c r="J134" s="76" t="str">
        <f t="shared" si="9"/>
        <v/>
      </c>
      <c r="K134" s="76">
        <f>IF(E134&gt;0,INDEX('Part IV-2'!$R$24:$R$88,MATCH($A134,'Part IV-2'!$C$24:$C$88,0)),"")</f>
        <v>0</v>
      </c>
      <c r="L134" s="76" t="str">
        <f t="shared" si="10"/>
        <v/>
      </c>
      <c r="M134" s="219">
        <f>IF(E134&gt;0,INDEX('Part IV-2'!$V$24:$V$88,MATCH($A134,'Part IV-2'!$C$24:$C$88,0)),"")</f>
        <v>0</v>
      </c>
      <c r="N134" s="220">
        <f>IF(E134&gt;0,INDEX('Part IV-2'!$W$24:$W$88,MATCH($A134,'Part IV-2'!$C$24:$C$88,0)),"")</f>
        <v>0</v>
      </c>
    </row>
    <row r="135" spans="1:14" x14ac:dyDescent="0.3">
      <c r="A135" s="155" t="s">
        <v>253</v>
      </c>
      <c r="B135" s="59">
        <f>IF(E135&gt;0,INDEX('Part IV-2'!$D$24:$D$88,MATCH($A135,'Part IV-2'!$C$24:$C$88,0)),"")</f>
        <v>0</v>
      </c>
      <c r="C135" s="57" t="s">
        <v>291</v>
      </c>
      <c r="D135" s="57" t="s">
        <v>288</v>
      </c>
      <c r="E135" s="72" t="str">
        <f>IF(INDEX('Part IV-2'!$E$24:$E$88,MATCH($A135,'Part IV-2'!$C$24:$C$88,0))&gt;0,INDEX('Part IV-2'!$E$24:$E$88,MATCH($A135,'Part IV-2'!$C$24:$C$88,0)),"")</f>
        <v/>
      </c>
      <c r="F135" s="60">
        <f>IF(E135&gt;0,INDEX('Part IV-2'!$S$24:$S$88,MATCH($A135,'Part IV-2'!$C$24:$C$88,0)),"")</f>
        <v>0</v>
      </c>
      <c r="G135" s="58"/>
      <c r="H135" s="62" t="str">
        <f>IF(F135&gt;0,'Part IV-2'!H85+'Part IV-2'!K85+'Part IV-2'!N85+'Part IV-2'!Q85,"")</f>
        <v/>
      </c>
      <c r="I135" s="76">
        <f>IF(E135&gt;0,INDEX('Part IV-2'!$T$24:$T$88,MATCH($A135,'Part IV-2'!$C$24:$C$88,0)),"")</f>
        <v>0</v>
      </c>
      <c r="J135" s="76" t="str">
        <f t="shared" si="9"/>
        <v/>
      </c>
      <c r="K135" s="76">
        <f>IF(E135&gt;0,INDEX('Part IV-2'!$R$24:$R$88,MATCH($A135,'Part IV-2'!$C$24:$C$88,0)),"")</f>
        <v>0</v>
      </c>
      <c r="L135" s="76" t="str">
        <f t="shared" si="10"/>
        <v/>
      </c>
      <c r="M135" s="219">
        <f>IF(E135&gt;0,INDEX('Part IV-2'!$V$24:$V$88,MATCH($A135,'Part IV-2'!$C$24:$C$88,0)),"")</f>
        <v>0</v>
      </c>
      <c r="N135" s="220">
        <f>IF(E135&gt;0,INDEX('Part IV-2'!$W$24:$W$88,MATCH($A135,'Part IV-2'!$C$24:$C$88,0)),"")</f>
        <v>0</v>
      </c>
    </row>
    <row r="136" spans="1:14" x14ac:dyDescent="0.3">
      <c r="A136" s="155" t="s">
        <v>255</v>
      </c>
      <c r="B136" s="59">
        <f>IF(E136&gt;0,INDEX('Part IV-2'!$D$24:$D$88,MATCH($A136,'Part IV-2'!$C$24:$C$88,0)),"")</f>
        <v>0</v>
      </c>
      <c r="C136" s="57" t="s">
        <v>291</v>
      </c>
      <c r="D136" s="57" t="s">
        <v>288</v>
      </c>
      <c r="E136" s="72" t="str">
        <f>IF(INDEX('Part IV-2'!$E$24:$E$88,MATCH($A136,'Part IV-2'!$C$24:$C$88,0))&gt;0,INDEX('Part IV-2'!$E$24:$E$88,MATCH($A136,'Part IV-2'!$C$24:$C$88,0)),"")</f>
        <v/>
      </c>
      <c r="F136" s="60">
        <f>IF(E136&gt;0,INDEX('Part IV-2'!$S$24:$S$88,MATCH($A136,'Part IV-2'!$C$24:$C$88,0)),"")</f>
        <v>0</v>
      </c>
      <c r="G136" s="58"/>
      <c r="H136" s="62" t="str">
        <f>IF(F136&gt;0,'Part IV-2'!H86+'Part IV-2'!K86+'Part IV-2'!N86+'Part IV-2'!Q86,"")</f>
        <v/>
      </c>
      <c r="I136" s="76">
        <f>IF(E136&gt;0,INDEX('Part IV-2'!$T$24:$T$88,MATCH($A136,'Part IV-2'!$C$24:$C$88,0)),"")</f>
        <v>0</v>
      </c>
      <c r="J136" s="76" t="str">
        <f t="shared" si="9"/>
        <v/>
      </c>
      <c r="K136" s="76">
        <f>IF(E136&gt;0,INDEX('Part IV-2'!$R$24:$R$88,MATCH($A136,'Part IV-2'!$C$24:$C$88,0)),"")</f>
        <v>0</v>
      </c>
      <c r="L136" s="76" t="str">
        <f t="shared" si="10"/>
        <v/>
      </c>
      <c r="M136" s="219">
        <f>IF(E136&gt;0,INDEX('Part IV-2'!$V$24:$V$88,MATCH($A136,'Part IV-2'!$C$24:$C$88,0)),"")</f>
        <v>0</v>
      </c>
      <c r="N136" s="220">
        <f>IF(E136&gt;0,INDEX('Part IV-2'!$W$24:$W$88,MATCH($A136,'Part IV-2'!$C$24:$C$88,0)),"")</f>
        <v>0</v>
      </c>
    </row>
    <row r="137" spans="1:14" x14ac:dyDescent="0.3">
      <c r="A137" s="155" t="s">
        <v>257</v>
      </c>
      <c r="B137" s="59">
        <f>IF(E137&gt;0,INDEX('Part IV-2'!$D$24:$D$88,MATCH($A137,'Part IV-2'!$C$24:$C$88,0)),"")</f>
        <v>0</v>
      </c>
      <c r="C137" s="57" t="s">
        <v>291</v>
      </c>
      <c r="D137" s="57" t="s">
        <v>288</v>
      </c>
      <c r="E137" s="72" t="str">
        <f>IF(INDEX('Part IV-2'!$E$24:$E$88,MATCH($A137,'Part IV-2'!$C$24:$C$88,0))&gt;0,INDEX('Part IV-2'!$E$24:$E$88,MATCH($A137,'Part IV-2'!$C$24:$C$88,0)),"")</f>
        <v/>
      </c>
      <c r="F137" s="60">
        <f>IF(E137&gt;0,INDEX('Part IV-2'!$S$24:$S$88,MATCH($A137,'Part IV-2'!$C$24:$C$88,0)),"")</f>
        <v>0</v>
      </c>
      <c r="G137" s="58"/>
      <c r="H137" s="62" t="str">
        <f>IF(F137&gt;0,'Part IV-2'!H87+'Part IV-2'!K87+'Part IV-2'!N87+'Part IV-2'!Q87,"")</f>
        <v/>
      </c>
      <c r="I137" s="76">
        <f>IF(E137&gt;0,INDEX('Part IV-2'!$T$24:$T$88,MATCH($A137,'Part IV-2'!$C$24:$C$88,0)),"")</f>
        <v>0</v>
      </c>
      <c r="J137" s="76" t="str">
        <f t="shared" si="9"/>
        <v/>
      </c>
      <c r="K137" s="76">
        <f>IF(E137&gt;0,INDEX('Part IV-2'!$R$24:$R$88,MATCH($A137,'Part IV-2'!$C$24:$C$88,0)),"")</f>
        <v>0</v>
      </c>
      <c r="L137" s="76" t="str">
        <f t="shared" si="10"/>
        <v/>
      </c>
      <c r="M137" s="219">
        <f>IF(E137&gt;0,INDEX('Part IV-2'!$V$24:$V$88,MATCH($A137,'Part IV-2'!$C$24:$C$88,0)),"")</f>
        <v>0</v>
      </c>
      <c r="N137" s="220">
        <f>IF(E137&gt;0,INDEX('Part IV-2'!$W$24:$W$88,MATCH($A137,'Part IV-2'!$C$24:$C$88,0)),"")</f>
        <v>0</v>
      </c>
    </row>
    <row r="138" spans="1:14" ht="12.5" thickBot="1" x14ac:dyDescent="0.35">
      <c r="A138" s="156" t="s">
        <v>259</v>
      </c>
      <c r="B138" s="116">
        <f>IF(E138&gt;0,INDEX('Part IV-2'!$D$24:$D$88,MATCH($A138,'Part IV-2'!$C$24:$C$88,0)),"")</f>
        <v>0</v>
      </c>
      <c r="C138" s="117" t="s">
        <v>291</v>
      </c>
      <c r="D138" s="117" t="s">
        <v>288</v>
      </c>
      <c r="E138" s="72" t="str">
        <f>IF(INDEX('Part IV-2'!$E$24:$E$88,MATCH($A138,'Part IV-2'!$C$24:$C$88,0))&gt;0,INDEX('Part IV-2'!$E$24:$E$88,MATCH($A138,'Part IV-2'!$C$24:$C$88,0)),"")</f>
        <v/>
      </c>
      <c r="F138" s="118">
        <f>IF(E138&gt;0,INDEX('Part IV-2'!$S$24:$S$88,MATCH($A138,'Part IV-2'!$C$24:$C$88,0)),"")</f>
        <v>0</v>
      </c>
      <c r="G138" s="119"/>
      <c r="H138" s="120" t="str">
        <f>IF(F138&gt;0,'Part IV-2'!H88+'Part IV-2'!K88+'Part IV-2'!N88+'Part IV-2'!Q88,"")</f>
        <v/>
      </c>
      <c r="I138" s="121">
        <f>IF(E138&gt;0,INDEX('Part IV-2'!$T$24:$T$88,MATCH($A138,'Part IV-2'!$C$24:$C$88,0)),"")</f>
        <v>0</v>
      </c>
      <c r="J138" s="121" t="str">
        <f t="shared" si="9"/>
        <v/>
      </c>
      <c r="K138" s="121">
        <f>IF(E138&gt;0,INDEX('Part IV-2'!$R$24:$R$88,MATCH($A138,'Part IV-2'!$C$24:$C$88,0)),"")</f>
        <v>0</v>
      </c>
      <c r="L138" s="221" t="str">
        <f t="shared" si="10"/>
        <v/>
      </c>
      <c r="M138" s="222">
        <f>IF(E138&gt;0,INDEX('Part IV-2'!$V$24:$V$88,MATCH($A138,'Part IV-2'!$C$24:$C$88,0)),"")</f>
        <v>0</v>
      </c>
      <c r="N138" s="223">
        <f>IF(E138&gt;0,INDEX('Part IV-2'!$W$24:$W$88,MATCH($A138,'Part IV-2'!$C$24:$C$88,0)),"")</f>
        <v>0</v>
      </c>
    </row>
    <row r="139" spans="1:14" x14ac:dyDescent="0.3">
      <c r="A139" s="157" t="s">
        <v>132</v>
      </c>
      <c r="B139" s="122">
        <f>IF(E139&gt;0,INDEX('Part IV-2'!$Z$24:$Z$88,MATCH($A139,'Part IV-2'!$Y$24:$Y$88,0)),"")</f>
        <v>0</v>
      </c>
      <c r="C139" s="123" t="s">
        <v>292</v>
      </c>
      <c r="D139" s="123" t="s">
        <v>290</v>
      </c>
      <c r="E139" s="124" t="str">
        <f>IF(INDEX('Part IV-2'!$AA$24:$AA$88,MATCH($A139,'Part IV-2'!$Y$24:$Y$88,0))&gt;0,INDEX('Part IV-2'!$AA$24:$AA$88,MATCH($A139,'Part IV-2'!$Y$24:$Y$88,0)),"")</f>
        <v/>
      </c>
      <c r="F139" s="125"/>
      <c r="G139" s="126"/>
      <c r="H139" s="127"/>
      <c r="I139" s="128">
        <f>IF(E139&gt;0,INDEX('Part IV-2'!$AF$24:$AF$88,MATCH($A139,'Part IV-2'!$Y$24:$Y$88,0)),"")</f>
        <v>0</v>
      </c>
      <c r="J139" s="128" t="str">
        <f t="shared" si="9"/>
        <v/>
      </c>
      <c r="K139" s="128">
        <f>IF(E139&gt;0,INDEX('Part IV-2'!$AE$24:$AE$88,MATCH($A139,'Part IV-2'!$Y$24:$Y$88,0)),"")</f>
        <v>0</v>
      </c>
      <c r="L139" s="128" t="str">
        <f t="shared" si="10"/>
        <v/>
      </c>
      <c r="M139" s="224">
        <f>IF(E139&gt;0,INDEX('Part IV-2'!$AH$24:$AH$88,MATCH($A139,'Part IV-2'!$Y$24:$Y$88,0)),"")</f>
        <v>0</v>
      </c>
      <c r="N139" s="225">
        <f>IF(E139&gt;0,INDEX('Part IV-2'!$AI$24:$AI$88,MATCH($A139,'Part IV-2'!$Y$24:$Y$88,0)),"")</f>
        <v>0</v>
      </c>
    </row>
    <row r="140" spans="1:14" x14ac:dyDescent="0.3">
      <c r="A140" s="158" t="s">
        <v>134</v>
      </c>
      <c r="B140" s="63">
        <f>IF(E140&gt;0,INDEX('Part IV-2'!$Z$24:$Z$88,MATCH($A140,'Part IV-2'!$Y$24:$Y$88,0)),"")</f>
        <v>0</v>
      </c>
      <c r="C140" s="61" t="s">
        <v>292</v>
      </c>
      <c r="D140" s="61" t="s">
        <v>290</v>
      </c>
      <c r="E140" s="73" t="str">
        <f>IF(INDEX('Part IV-2'!$AA$24:$AA$88,MATCH($A140,'Part IV-2'!$Y$24:$Y$88,0))&gt;0,INDEX('Part IV-2'!$AA$24:$AA$88,MATCH($A140,'Part IV-2'!$Y$24:$Y$88,0)),"")</f>
        <v/>
      </c>
      <c r="F140" s="64"/>
      <c r="G140" s="65"/>
      <c r="H140" s="66"/>
      <c r="I140" s="77">
        <f>IF(E140&gt;0,INDEX('Part IV-2'!$AF$24:$AF$88,MATCH($A140,'Part IV-2'!$Y$24:$Y$88,0)),"")</f>
        <v>0</v>
      </c>
      <c r="J140" s="77" t="str">
        <f t="shared" si="9"/>
        <v/>
      </c>
      <c r="K140" s="77">
        <f>IF(E140&gt;0,INDEX('Part IV-2'!$AE$24:$AE$88,MATCH($A140,'Part IV-2'!$Y$24:$Y$88,0)),"")</f>
        <v>0</v>
      </c>
      <c r="L140" s="77" t="str">
        <f t="shared" si="10"/>
        <v/>
      </c>
      <c r="M140" s="224">
        <f>IF(E140&gt;0,INDEX('Part IV-2'!$AH$24:$AH$88,MATCH($A140,'Part IV-2'!$Y$24:$Y$88,0)),"")</f>
        <v>0</v>
      </c>
      <c r="N140" s="225">
        <f>IF(E140&gt;0,INDEX('Part IV-2'!$AI$24:$AI$88,MATCH($A140,'Part IV-2'!$Y$24:$Y$88,0)),"")</f>
        <v>0</v>
      </c>
    </row>
    <row r="141" spans="1:14" x14ac:dyDescent="0.3">
      <c r="A141" s="158" t="s">
        <v>136</v>
      </c>
      <c r="B141" s="63">
        <f>IF(E141&gt;0,INDEX('Part IV-2'!$Z$24:$Z$88,MATCH($A141,'Part IV-2'!$Y$24:$Y$88,0)),"")</f>
        <v>0</v>
      </c>
      <c r="C141" s="61" t="s">
        <v>292</v>
      </c>
      <c r="D141" s="61" t="s">
        <v>290</v>
      </c>
      <c r="E141" s="73" t="str">
        <f>IF(INDEX('Part IV-2'!$AA$24:$AA$88,MATCH($A141,'Part IV-2'!$Y$24:$Y$88,0))&gt;0,INDEX('Part IV-2'!$AA$24:$AA$88,MATCH($A141,'Part IV-2'!$Y$24:$Y$88,0)),"")</f>
        <v/>
      </c>
      <c r="F141" s="64"/>
      <c r="G141" s="65"/>
      <c r="H141" s="66"/>
      <c r="I141" s="77">
        <f>IF(E141&gt;0,INDEX('Part IV-2'!$AF$24:$AF$88,MATCH($A141,'Part IV-2'!$Y$24:$Y$88,0)),"")</f>
        <v>0</v>
      </c>
      <c r="J141" s="77" t="str">
        <f t="shared" si="9"/>
        <v/>
      </c>
      <c r="K141" s="77">
        <f>IF(E141&gt;0,INDEX('Part IV-2'!$AE$24:$AE$88,MATCH($A141,'Part IV-2'!$Y$24:$Y$88,0)),"")</f>
        <v>0</v>
      </c>
      <c r="L141" s="77" t="str">
        <f t="shared" si="10"/>
        <v/>
      </c>
      <c r="M141" s="224">
        <f>IF(E141&gt;0,INDEX('Part IV-2'!$AH$24:$AH$88,MATCH($A141,'Part IV-2'!$Y$24:$Y$88,0)),"")</f>
        <v>0</v>
      </c>
      <c r="N141" s="225">
        <f>IF(E141&gt;0,INDEX('Part IV-2'!$AI$24:$AI$88,MATCH($A141,'Part IV-2'!$Y$24:$Y$88,0)),"")</f>
        <v>0</v>
      </c>
    </row>
    <row r="142" spans="1:14" x14ac:dyDescent="0.3">
      <c r="A142" s="158" t="s">
        <v>138</v>
      </c>
      <c r="B142" s="63">
        <f>IF(E142&gt;0,INDEX('Part IV-2'!$Z$24:$Z$88,MATCH($A142,'Part IV-2'!$Y$24:$Y$88,0)),"")</f>
        <v>0</v>
      </c>
      <c r="C142" s="61" t="s">
        <v>292</v>
      </c>
      <c r="D142" s="61" t="s">
        <v>290</v>
      </c>
      <c r="E142" s="73" t="str">
        <f>IF(INDEX('Part IV-2'!$AA$24:$AA$88,MATCH($A142,'Part IV-2'!$Y$24:$Y$88,0))&gt;0,INDEX('Part IV-2'!$AA$24:$AA$88,MATCH($A142,'Part IV-2'!$Y$24:$Y$88,0)),"")</f>
        <v/>
      </c>
      <c r="F142" s="64"/>
      <c r="G142" s="65"/>
      <c r="H142" s="66"/>
      <c r="I142" s="77">
        <f>IF(E142&gt;0,INDEX('Part IV-2'!$AF$24:$AF$88,MATCH($A142,'Part IV-2'!$Y$24:$Y$88,0)),"")</f>
        <v>0</v>
      </c>
      <c r="J142" s="77" t="str">
        <f t="shared" si="9"/>
        <v/>
      </c>
      <c r="K142" s="77">
        <f>IF(E142&gt;0,INDEX('Part IV-2'!$AE$24:$AE$88,MATCH($A142,'Part IV-2'!$Y$24:$Y$88,0)),"")</f>
        <v>0</v>
      </c>
      <c r="L142" s="77" t="str">
        <f t="shared" si="10"/>
        <v/>
      </c>
      <c r="M142" s="224">
        <f>IF(E142&gt;0,INDEX('Part IV-2'!$AH$24:$AH$88,MATCH($A142,'Part IV-2'!$Y$24:$Y$88,0)),"")</f>
        <v>0</v>
      </c>
      <c r="N142" s="225">
        <f>IF(E142&gt;0,INDEX('Part IV-2'!$AI$24:$AI$88,MATCH($A142,'Part IV-2'!$Y$24:$Y$88,0)),"")</f>
        <v>0</v>
      </c>
    </row>
    <row r="143" spans="1:14" x14ac:dyDescent="0.3">
      <c r="A143" s="158" t="s">
        <v>140</v>
      </c>
      <c r="B143" s="63">
        <f>IF(E143&gt;0,INDEX('Part IV-2'!$Z$24:$Z$88,MATCH($A143,'Part IV-2'!$Y$24:$Y$88,0)),"")</f>
        <v>0</v>
      </c>
      <c r="C143" s="61" t="s">
        <v>292</v>
      </c>
      <c r="D143" s="61" t="s">
        <v>290</v>
      </c>
      <c r="E143" s="73" t="str">
        <f>IF(INDEX('Part IV-2'!$AA$24:$AA$88,MATCH($A143,'Part IV-2'!$Y$24:$Y$88,0))&gt;0,INDEX('Part IV-2'!$AA$24:$AA$88,MATCH($A143,'Part IV-2'!$Y$24:$Y$88,0)),"")</f>
        <v/>
      </c>
      <c r="F143" s="64"/>
      <c r="G143" s="65"/>
      <c r="H143" s="66"/>
      <c r="I143" s="77">
        <f>IF(E143&gt;0,INDEX('Part IV-2'!$AF$24:$AF$88,MATCH($A143,'Part IV-2'!$Y$24:$Y$88,0)),"")</f>
        <v>0</v>
      </c>
      <c r="J143" s="77" t="str">
        <f t="shared" si="9"/>
        <v/>
      </c>
      <c r="K143" s="77">
        <f>IF(E143&gt;0,INDEX('Part IV-2'!$AE$24:$AE$88,MATCH($A143,'Part IV-2'!$Y$24:$Y$88,0)),"")</f>
        <v>0</v>
      </c>
      <c r="L143" s="77" t="str">
        <f t="shared" si="10"/>
        <v/>
      </c>
      <c r="M143" s="224">
        <f>IF(E143&gt;0,INDEX('Part IV-2'!$AH$24:$AH$88,MATCH($A143,'Part IV-2'!$Y$24:$Y$88,0)),"")</f>
        <v>0</v>
      </c>
      <c r="N143" s="225">
        <f>IF(E143&gt;0,INDEX('Part IV-2'!$AI$24:$AI$88,MATCH($A143,'Part IV-2'!$Y$24:$Y$88,0)),"")</f>
        <v>0</v>
      </c>
    </row>
    <row r="144" spans="1:14" x14ac:dyDescent="0.3">
      <c r="A144" s="158" t="s">
        <v>142</v>
      </c>
      <c r="B144" s="63">
        <f>IF(E144&gt;0,INDEX('Part IV-2'!$Z$24:$Z$88,MATCH($A144,'Part IV-2'!$Y$24:$Y$88,0)),"")</f>
        <v>0</v>
      </c>
      <c r="C144" s="61" t="s">
        <v>292</v>
      </c>
      <c r="D144" s="61" t="s">
        <v>290</v>
      </c>
      <c r="E144" s="73" t="str">
        <f>IF(INDEX('Part IV-2'!$AA$24:$AA$88,MATCH($A144,'Part IV-2'!$Y$24:$Y$88,0))&gt;0,INDEX('Part IV-2'!$AA$24:$AA$88,MATCH($A144,'Part IV-2'!$Y$24:$Y$88,0)),"")</f>
        <v/>
      </c>
      <c r="F144" s="64"/>
      <c r="G144" s="65"/>
      <c r="H144" s="66"/>
      <c r="I144" s="77">
        <f>IF(E144&gt;0,INDEX('Part IV-2'!$AF$24:$AF$88,MATCH($A144,'Part IV-2'!$Y$24:$Y$88,0)),"")</f>
        <v>0</v>
      </c>
      <c r="J144" s="77" t="str">
        <f t="shared" si="9"/>
        <v/>
      </c>
      <c r="K144" s="77">
        <f>IF(E144&gt;0,INDEX('Part IV-2'!$AE$24:$AE$88,MATCH($A144,'Part IV-2'!$Y$24:$Y$88,0)),"")</f>
        <v>0</v>
      </c>
      <c r="L144" s="77" t="str">
        <f t="shared" si="10"/>
        <v/>
      </c>
      <c r="M144" s="224">
        <f>IF(E144&gt;0,INDEX('Part IV-2'!$AH$24:$AH$88,MATCH($A144,'Part IV-2'!$Y$24:$Y$88,0)),"")</f>
        <v>0</v>
      </c>
      <c r="N144" s="225">
        <f>IF(E144&gt;0,INDEX('Part IV-2'!$AI$24:$AI$88,MATCH($A144,'Part IV-2'!$Y$24:$Y$88,0)),"")</f>
        <v>0</v>
      </c>
    </row>
    <row r="145" spans="1:14" x14ac:dyDescent="0.3">
      <c r="A145" s="158" t="s">
        <v>144</v>
      </c>
      <c r="B145" s="63">
        <f>IF(E145&gt;0,INDEX('Part IV-2'!$Z$24:$Z$88,MATCH($A145,'Part IV-2'!$Y$24:$Y$88,0)),"")</f>
        <v>0</v>
      </c>
      <c r="C145" s="61" t="s">
        <v>292</v>
      </c>
      <c r="D145" s="61" t="s">
        <v>290</v>
      </c>
      <c r="E145" s="73" t="str">
        <f>IF(INDEX('Part IV-2'!$AA$24:$AA$88,MATCH($A145,'Part IV-2'!$Y$24:$Y$88,0))&gt;0,INDEX('Part IV-2'!$AA$24:$AA$88,MATCH($A145,'Part IV-2'!$Y$24:$Y$88,0)),"")</f>
        <v/>
      </c>
      <c r="F145" s="64"/>
      <c r="G145" s="65"/>
      <c r="H145" s="66"/>
      <c r="I145" s="77">
        <f>IF(E145&gt;0,INDEX('Part IV-2'!$AF$24:$AF$88,MATCH($A145,'Part IV-2'!$Y$24:$Y$88,0)),"")</f>
        <v>0</v>
      </c>
      <c r="J145" s="77" t="str">
        <f t="shared" si="9"/>
        <v/>
      </c>
      <c r="K145" s="77">
        <f>IF(E145&gt;0,INDEX('Part IV-2'!$AE$24:$AE$88,MATCH($A145,'Part IV-2'!$Y$24:$Y$88,0)),"")</f>
        <v>0</v>
      </c>
      <c r="L145" s="77" t="str">
        <f t="shared" si="10"/>
        <v/>
      </c>
      <c r="M145" s="224">
        <f>IF(E145&gt;0,INDEX('Part IV-2'!$AH$24:$AH$88,MATCH($A145,'Part IV-2'!$Y$24:$Y$88,0)),"")</f>
        <v>0</v>
      </c>
      <c r="N145" s="225">
        <f>IF(E145&gt;0,INDEX('Part IV-2'!$AI$24:$AI$88,MATCH($A145,'Part IV-2'!$Y$24:$Y$88,0)),"")</f>
        <v>0</v>
      </c>
    </row>
    <row r="146" spans="1:14" x14ac:dyDescent="0.3">
      <c r="A146" s="158" t="s">
        <v>146</v>
      </c>
      <c r="B146" s="63">
        <f>IF(E146&gt;0,INDEX('Part IV-2'!$Z$24:$Z$88,MATCH($A146,'Part IV-2'!$Y$24:$Y$88,0)),"")</f>
        <v>0</v>
      </c>
      <c r="C146" s="61" t="s">
        <v>292</v>
      </c>
      <c r="D146" s="61" t="s">
        <v>290</v>
      </c>
      <c r="E146" s="73" t="str">
        <f>IF(INDEX('Part IV-2'!$AA$24:$AA$88,MATCH($A146,'Part IV-2'!$Y$24:$Y$88,0))&gt;0,INDEX('Part IV-2'!$AA$24:$AA$88,MATCH($A146,'Part IV-2'!$Y$24:$Y$88,0)),"")</f>
        <v/>
      </c>
      <c r="F146" s="64"/>
      <c r="G146" s="65"/>
      <c r="H146" s="66"/>
      <c r="I146" s="77">
        <f>IF(E146&gt;0,INDEX('Part IV-2'!$AF$24:$AF$88,MATCH($A146,'Part IV-2'!$Y$24:$Y$88,0)),"")</f>
        <v>0</v>
      </c>
      <c r="J146" s="77" t="str">
        <f t="shared" si="9"/>
        <v/>
      </c>
      <c r="K146" s="77">
        <f>IF(E146&gt;0,INDEX('Part IV-2'!$AE$24:$AE$88,MATCH($A146,'Part IV-2'!$Y$24:$Y$88,0)),"")</f>
        <v>0</v>
      </c>
      <c r="L146" s="77" t="str">
        <f t="shared" si="10"/>
        <v/>
      </c>
      <c r="M146" s="224">
        <f>IF(E146&gt;0,INDEX('Part IV-2'!$AH$24:$AH$88,MATCH($A146,'Part IV-2'!$Y$24:$Y$88,0)),"")</f>
        <v>0</v>
      </c>
      <c r="N146" s="225">
        <f>IF(E146&gt;0,INDEX('Part IV-2'!$AI$24:$AI$88,MATCH($A146,'Part IV-2'!$Y$24:$Y$88,0)),"")</f>
        <v>0</v>
      </c>
    </row>
    <row r="147" spans="1:14" x14ac:dyDescent="0.3">
      <c r="A147" s="158" t="s">
        <v>148</v>
      </c>
      <c r="B147" s="63">
        <f>IF(E147&gt;0,INDEX('Part IV-2'!$Z$24:$Z$88,MATCH($A147,'Part IV-2'!$Y$24:$Y$88,0)),"")</f>
        <v>0</v>
      </c>
      <c r="C147" s="61" t="s">
        <v>292</v>
      </c>
      <c r="D147" s="61" t="s">
        <v>290</v>
      </c>
      <c r="E147" s="73" t="str">
        <f>IF(INDEX('Part IV-2'!$AA$24:$AA$88,MATCH($A147,'Part IV-2'!$Y$24:$Y$88,0))&gt;0,INDEX('Part IV-2'!$AA$24:$AA$88,MATCH($A147,'Part IV-2'!$Y$24:$Y$88,0)),"")</f>
        <v/>
      </c>
      <c r="F147" s="64"/>
      <c r="G147" s="65"/>
      <c r="H147" s="66"/>
      <c r="I147" s="77">
        <f>IF(E147&gt;0,INDEX('Part IV-2'!$AF$24:$AF$88,MATCH($A147,'Part IV-2'!$Y$24:$Y$88,0)),"")</f>
        <v>0</v>
      </c>
      <c r="J147" s="77" t="str">
        <f t="shared" si="9"/>
        <v/>
      </c>
      <c r="K147" s="77">
        <f>IF(E147&gt;0,INDEX('Part IV-2'!$AE$24:$AE$88,MATCH($A147,'Part IV-2'!$Y$24:$Y$88,0)),"")</f>
        <v>0</v>
      </c>
      <c r="L147" s="77" t="str">
        <f t="shared" si="10"/>
        <v/>
      </c>
      <c r="M147" s="224">
        <f>IF(E147&gt;0,INDEX('Part IV-2'!$AH$24:$AH$88,MATCH($A147,'Part IV-2'!$Y$24:$Y$88,0)),"")</f>
        <v>0</v>
      </c>
      <c r="N147" s="225">
        <f>IF(E147&gt;0,INDEX('Part IV-2'!$AI$24:$AI$88,MATCH($A147,'Part IV-2'!$Y$24:$Y$88,0)),"")</f>
        <v>0</v>
      </c>
    </row>
    <row r="148" spans="1:14" x14ac:dyDescent="0.3">
      <c r="A148" s="158" t="s">
        <v>150</v>
      </c>
      <c r="B148" s="63">
        <f>IF(E148&gt;0,INDEX('Part IV-2'!$Z$24:$Z$88,MATCH($A148,'Part IV-2'!$Y$24:$Y$88,0)),"")</f>
        <v>0</v>
      </c>
      <c r="C148" s="61" t="s">
        <v>292</v>
      </c>
      <c r="D148" s="61" t="s">
        <v>290</v>
      </c>
      <c r="E148" s="73" t="str">
        <f>IF(INDEX('Part IV-2'!$AA$24:$AA$88,MATCH($A148,'Part IV-2'!$Y$24:$Y$88,0))&gt;0,INDEX('Part IV-2'!$AA$24:$AA$88,MATCH($A148,'Part IV-2'!$Y$24:$Y$88,0)),"")</f>
        <v/>
      </c>
      <c r="F148" s="64"/>
      <c r="G148" s="65"/>
      <c r="H148" s="66"/>
      <c r="I148" s="77">
        <f>IF(E148&gt;0,INDEX('Part IV-2'!$AF$24:$AF$88,MATCH($A148,'Part IV-2'!$Y$24:$Y$88,0)),"")</f>
        <v>0</v>
      </c>
      <c r="J148" s="77" t="str">
        <f t="shared" si="9"/>
        <v/>
      </c>
      <c r="K148" s="77">
        <f>IF(E148&gt;0,INDEX('Part IV-2'!$AE$24:$AE$88,MATCH($A148,'Part IV-2'!$Y$24:$Y$88,0)),"")</f>
        <v>0</v>
      </c>
      <c r="L148" s="77" t="str">
        <f t="shared" si="10"/>
        <v/>
      </c>
      <c r="M148" s="224">
        <f>IF(E148&gt;0,INDEX('Part IV-2'!$AH$24:$AH$88,MATCH($A148,'Part IV-2'!$Y$24:$Y$88,0)),"")</f>
        <v>0</v>
      </c>
      <c r="N148" s="225">
        <f>IF(E148&gt;0,INDEX('Part IV-2'!$AI$24:$AI$88,MATCH($A148,'Part IV-2'!$Y$24:$Y$88,0)),"")</f>
        <v>0</v>
      </c>
    </row>
    <row r="149" spans="1:14" x14ac:dyDescent="0.3">
      <c r="A149" s="158" t="s">
        <v>152</v>
      </c>
      <c r="B149" s="63">
        <f>IF(E149&gt;0,INDEX('Part IV-2'!$Z$24:$Z$88,MATCH($A149,'Part IV-2'!$Y$24:$Y$88,0)),"")</f>
        <v>0</v>
      </c>
      <c r="C149" s="61" t="s">
        <v>292</v>
      </c>
      <c r="D149" s="61" t="s">
        <v>290</v>
      </c>
      <c r="E149" s="73" t="str">
        <f>IF(INDEX('Part IV-2'!$AA$24:$AA$88,MATCH($A149,'Part IV-2'!$Y$24:$Y$88,0))&gt;0,INDEX('Part IV-2'!$AA$24:$AA$88,MATCH($A149,'Part IV-2'!$Y$24:$Y$88,0)),"")</f>
        <v/>
      </c>
      <c r="F149" s="64"/>
      <c r="G149" s="65"/>
      <c r="H149" s="66"/>
      <c r="I149" s="77">
        <f>IF(E149&gt;0,INDEX('Part IV-2'!$AF$24:$AF$88,MATCH($A149,'Part IV-2'!$Y$24:$Y$88,0)),"")</f>
        <v>0</v>
      </c>
      <c r="J149" s="77" t="str">
        <f t="shared" si="9"/>
        <v/>
      </c>
      <c r="K149" s="77">
        <f>IF(E149&gt;0,INDEX('Part IV-2'!$AE$24:$AE$88,MATCH($A149,'Part IV-2'!$Y$24:$Y$88,0)),"")</f>
        <v>0</v>
      </c>
      <c r="L149" s="77" t="str">
        <f t="shared" si="10"/>
        <v/>
      </c>
      <c r="M149" s="224">
        <f>IF(E149&gt;0,INDEX('Part IV-2'!$AH$24:$AH$88,MATCH($A149,'Part IV-2'!$Y$24:$Y$88,0)),"")</f>
        <v>0</v>
      </c>
      <c r="N149" s="225">
        <f>IF(E149&gt;0,INDEX('Part IV-2'!$AI$24:$AI$88,MATCH($A149,'Part IV-2'!$Y$24:$Y$88,0)),"")</f>
        <v>0</v>
      </c>
    </row>
    <row r="150" spans="1:14" x14ac:dyDescent="0.3">
      <c r="A150" s="158" t="s">
        <v>154</v>
      </c>
      <c r="B150" s="63">
        <f>IF(E150&gt;0,INDEX('Part IV-2'!$Z$24:$Z$88,MATCH($A150,'Part IV-2'!$Y$24:$Y$88,0)),"")</f>
        <v>0</v>
      </c>
      <c r="C150" s="61" t="s">
        <v>292</v>
      </c>
      <c r="D150" s="61" t="s">
        <v>290</v>
      </c>
      <c r="E150" s="73" t="str">
        <f>IF(INDEX('Part IV-2'!$AA$24:$AA$88,MATCH($A150,'Part IV-2'!$Y$24:$Y$88,0))&gt;0,INDEX('Part IV-2'!$AA$24:$AA$88,MATCH($A150,'Part IV-2'!$Y$24:$Y$88,0)),"")</f>
        <v/>
      </c>
      <c r="F150" s="64"/>
      <c r="G150" s="65"/>
      <c r="H150" s="66"/>
      <c r="I150" s="77">
        <f>IF(E150&gt;0,INDEX('Part IV-2'!$AF$24:$AF$88,MATCH($A150,'Part IV-2'!$Y$24:$Y$88,0)),"")</f>
        <v>0</v>
      </c>
      <c r="J150" s="77" t="str">
        <f t="shared" si="9"/>
        <v/>
      </c>
      <c r="K150" s="77">
        <f>IF(E150&gt;0,INDEX('Part IV-2'!$AE$24:$AE$88,MATCH($A150,'Part IV-2'!$Y$24:$Y$88,0)),"")</f>
        <v>0</v>
      </c>
      <c r="L150" s="77" t="str">
        <f t="shared" si="10"/>
        <v/>
      </c>
      <c r="M150" s="224">
        <f>IF(E150&gt;0,INDEX('Part IV-2'!$AH$24:$AH$88,MATCH($A150,'Part IV-2'!$Y$24:$Y$88,0)),"")</f>
        <v>0</v>
      </c>
      <c r="N150" s="225">
        <f>IF(E150&gt;0,INDEX('Part IV-2'!$AI$24:$AI$88,MATCH($A150,'Part IV-2'!$Y$24:$Y$88,0)),"")</f>
        <v>0</v>
      </c>
    </row>
    <row r="151" spans="1:14" x14ac:dyDescent="0.3">
      <c r="A151" s="158" t="s">
        <v>156</v>
      </c>
      <c r="B151" s="63">
        <f>IF(E151&gt;0,INDEX('Part IV-2'!$Z$24:$Z$88,MATCH($A151,'Part IV-2'!$Y$24:$Y$88,0)),"")</f>
        <v>0</v>
      </c>
      <c r="C151" s="61" t="s">
        <v>292</v>
      </c>
      <c r="D151" s="61" t="s">
        <v>290</v>
      </c>
      <c r="E151" s="73" t="str">
        <f>IF(INDEX('Part IV-2'!$AA$24:$AA$88,MATCH($A151,'Part IV-2'!$Y$24:$Y$88,0))&gt;0,INDEX('Part IV-2'!$AA$24:$AA$88,MATCH($A151,'Part IV-2'!$Y$24:$Y$88,0)),"")</f>
        <v/>
      </c>
      <c r="F151" s="64"/>
      <c r="G151" s="65"/>
      <c r="H151" s="66"/>
      <c r="I151" s="77">
        <f>IF(E151&gt;0,INDEX('Part IV-2'!$AF$24:$AF$88,MATCH($A151,'Part IV-2'!$Y$24:$Y$88,0)),"")</f>
        <v>0</v>
      </c>
      <c r="J151" s="77" t="str">
        <f t="shared" si="9"/>
        <v/>
      </c>
      <c r="K151" s="77">
        <f>IF(E151&gt;0,INDEX('Part IV-2'!$AE$24:$AE$88,MATCH($A151,'Part IV-2'!$Y$24:$Y$88,0)),"")</f>
        <v>0</v>
      </c>
      <c r="L151" s="77" t="str">
        <f t="shared" si="10"/>
        <v/>
      </c>
      <c r="M151" s="224">
        <f>IF(E151&gt;0,INDEX('Part IV-2'!$AH$24:$AH$88,MATCH($A151,'Part IV-2'!$Y$24:$Y$88,0)),"")</f>
        <v>0</v>
      </c>
      <c r="N151" s="225">
        <f>IF(E151&gt;0,INDEX('Part IV-2'!$AI$24:$AI$88,MATCH($A151,'Part IV-2'!$Y$24:$Y$88,0)),"")</f>
        <v>0</v>
      </c>
    </row>
    <row r="152" spans="1:14" x14ac:dyDescent="0.3">
      <c r="A152" s="158" t="s">
        <v>158</v>
      </c>
      <c r="B152" s="63">
        <f>IF(E152&gt;0,INDEX('Part IV-2'!$Z$24:$Z$88,MATCH($A152,'Part IV-2'!$Y$24:$Y$88,0)),"")</f>
        <v>0</v>
      </c>
      <c r="C152" s="61" t="s">
        <v>292</v>
      </c>
      <c r="D152" s="61" t="s">
        <v>290</v>
      </c>
      <c r="E152" s="73" t="str">
        <f>IF(INDEX('Part IV-2'!$AA$24:$AA$88,MATCH($A152,'Part IV-2'!$Y$24:$Y$88,0))&gt;0,INDEX('Part IV-2'!$AA$24:$AA$88,MATCH($A152,'Part IV-2'!$Y$24:$Y$88,0)),"")</f>
        <v/>
      </c>
      <c r="F152" s="64"/>
      <c r="G152" s="65"/>
      <c r="H152" s="66"/>
      <c r="I152" s="77">
        <f>IF(E152&gt;0,INDEX('Part IV-2'!$AF$24:$AF$88,MATCH($A152,'Part IV-2'!$Y$24:$Y$88,0)),"")</f>
        <v>0</v>
      </c>
      <c r="J152" s="77" t="str">
        <f t="shared" si="9"/>
        <v/>
      </c>
      <c r="K152" s="77">
        <f>IF(E152&gt;0,INDEX('Part IV-2'!$AE$24:$AE$88,MATCH($A152,'Part IV-2'!$Y$24:$Y$88,0)),"")</f>
        <v>0</v>
      </c>
      <c r="L152" s="77" t="str">
        <f t="shared" si="10"/>
        <v/>
      </c>
      <c r="M152" s="224">
        <f>IF(E152&gt;0,INDEX('Part IV-2'!$AH$24:$AH$88,MATCH($A152,'Part IV-2'!$Y$24:$Y$88,0)),"")</f>
        <v>0</v>
      </c>
      <c r="N152" s="225">
        <f>IF(E152&gt;0,INDEX('Part IV-2'!$AI$24:$AI$88,MATCH($A152,'Part IV-2'!$Y$24:$Y$88,0)),"")</f>
        <v>0</v>
      </c>
    </row>
    <row r="153" spans="1:14" x14ac:dyDescent="0.3">
      <c r="A153" s="158" t="s">
        <v>160</v>
      </c>
      <c r="B153" s="63">
        <f>IF(E153&gt;0,INDEX('Part IV-2'!$Z$24:$Z$88,MATCH($A153,'Part IV-2'!$Y$24:$Y$88,0)),"")</f>
        <v>0</v>
      </c>
      <c r="C153" s="61" t="s">
        <v>292</v>
      </c>
      <c r="D153" s="61" t="s">
        <v>290</v>
      </c>
      <c r="E153" s="73" t="str">
        <f>IF(INDEX('Part IV-2'!$AA$24:$AA$88,MATCH($A153,'Part IV-2'!$Y$24:$Y$88,0))&gt;0,INDEX('Part IV-2'!$AA$24:$AA$88,MATCH($A153,'Part IV-2'!$Y$24:$Y$88,0)),"")</f>
        <v/>
      </c>
      <c r="F153" s="64"/>
      <c r="G153" s="65"/>
      <c r="H153" s="66"/>
      <c r="I153" s="77">
        <f>IF(E153&gt;0,INDEX('Part IV-2'!$AF$24:$AF$88,MATCH($A153,'Part IV-2'!$Y$24:$Y$88,0)),"")</f>
        <v>0</v>
      </c>
      <c r="J153" s="77" t="str">
        <f t="shared" si="9"/>
        <v/>
      </c>
      <c r="K153" s="77">
        <f>IF(E153&gt;0,INDEX('Part IV-2'!$AE$24:$AE$88,MATCH($A153,'Part IV-2'!$Y$24:$Y$88,0)),"")</f>
        <v>0</v>
      </c>
      <c r="L153" s="77" t="str">
        <f t="shared" si="10"/>
        <v/>
      </c>
      <c r="M153" s="224">
        <f>IF(E153&gt;0,INDEX('Part IV-2'!$AH$24:$AH$88,MATCH($A153,'Part IV-2'!$Y$24:$Y$88,0)),"")</f>
        <v>0</v>
      </c>
      <c r="N153" s="225">
        <f>IF(E153&gt;0,INDEX('Part IV-2'!$AI$24:$AI$88,MATCH($A153,'Part IV-2'!$Y$24:$Y$88,0)),"")</f>
        <v>0</v>
      </c>
    </row>
    <row r="154" spans="1:14" x14ac:dyDescent="0.3">
      <c r="A154" s="158" t="s">
        <v>162</v>
      </c>
      <c r="B154" s="63">
        <f>IF(E154&gt;0,INDEX('Part IV-2'!$Z$24:$Z$88,MATCH($A154,'Part IV-2'!$Y$24:$Y$88,0)),"")</f>
        <v>0</v>
      </c>
      <c r="C154" s="61" t="s">
        <v>292</v>
      </c>
      <c r="D154" s="61" t="s">
        <v>290</v>
      </c>
      <c r="E154" s="73" t="str">
        <f>IF(INDEX('Part IV-2'!$AA$24:$AA$88,MATCH($A154,'Part IV-2'!$Y$24:$Y$88,0))&gt;0,INDEX('Part IV-2'!$AA$24:$AA$88,MATCH($A154,'Part IV-2'!$Y$24:$Y$88,0)),"")</f>
        <v/>
      </c>
      <c r="F154" s="64"/>
      <c r="G154" s="65"/>
      <c r="H154" s="66"/>
      <c r="I154" s="77">
        <f>IF(E154&gt;0,INDEX('Part IV-2'!$AF$24:$AF$88,MATCH($A154,'Part IV-2'!$Y$24:$Y$88,0)),"")</f>
        <v>0</v>
      </c>
      <c r="J154" s="77" t="str">
        <f t="shared" si="9"/>
        <v/>
      </c>
      <c r="K154" s="77">
        <f>IF(E154&gt;0,INDEX('Part IV-2'!$AE$24:$AE$88,MATCH($A154,'Part IV-2'!$Y$24:$Y$88,0)),"")</f>
        <v>0</v>
      </c>
      <c r="L154" s="77" t="str">
        <f t="shared" si="10"/>
        <v/>
      </c>
      <c r="M154" s="224">
        <f>IF(E154&gt;0,INDEX('Part IV-2'!$AH$24:$AH$88,MATCH($A154,'Part IV-2'!$Y$24:$Y$88,0)),"")</f>
        <v>0</v>
      </c>
      <c r="N154" s="225">
        <f>IF(E154&gt;0,INDEX('Part IV-2'!$AI$24:$AI$88,MATCH($A154,'Part IV-2'!$Y$24:$Y$88,0)),"")</f>
        <v>0</v>
      </c>
    </row>
    <row r="155" spans="1:14" x14ac:dyDescent="0.3">
      <c r="A155" s="158" t="s">
        <v>164</v>
      </c>
      <c r="B155" s="63">
        <f>IF(E155&gt;0,INDEX('Part IV-2'!$Z$24:$Z$88,MATCH($A155,'Part IV-2'!$Y$24:$Y$88,0)),"")</f>
        <v>0</v>
      </c>
      <c r="C155" s="61" t="s">
        <v>292</v>
      </c>
      <c r="D155" s="61" t="s">
        <v>290</v>
      </c>
      <c r="E155" s="73" t="str">
        <f>IF(INDEX('Part IV-2'!$AA$24:$AA$88,MATCH($A155,'Part IV-2'!$Y$24:$Y$88,0))&gt;0,INDEX('Part IV-2'!$AA$24:$AA$88,MATCH($A155,'Part IV-2'!$Y$24:$Y$88,0)),"")</f>
        <v/>
      </c>
      <c r="F155" s="64"/>
      <c r="G155" s="65"/>
      <c r="H155" s="66"/>
      <c r="I155" s="77">
        <f>IF(E155&gt;0,INDEX('Part IV-2'!$AF$24:$AF$88,MATCH($A155,'Part IV-2'!$Y$24:$Y$88,0)),"")</f>
        <v>0</v>
      </c>
      <c r="J155" s="77" t="str">
        <f t="shared" si="9"/>
        <v/>
      </c>
      <c r="K155" s="77">
        <f>IF(E155&gt;0,INDEX('Part IV-2'!$AE$24:$AE$88,MATCH($A155,'Part IV-2'!$Y$24:$Y$88,0)),"")</f>
        <v>0</v>
      </c>
      <c r="L155" s="77" t="str">
        <f t="shared" si="10"/>
        <v/>
      </c>
      <c r="M155" s="224">
        <f>IF(E155&gt;0,INDEX('Part IV-2'!$AH$24:$AH$88,MATCH($A155,'Part IV-2'!$Y$24:$Y$88,0)),"")</f>
        <v>0</v>
      </c>
      <c r="N155" s="225">
        <f>IF(E155&gt;0,INDEX('Part IV-2'!$AI$24:$AI$88,MATCH($A155,'Part IV-2'!$Y$24:$Y$88,0)),"")</f>
        <v>0</v>
      </c>
    </row>
    <row r="156" spans="1:14" x14ac:dyDescent="0.3">
      <c r="A156" s="158" t="s">
        <v>166</v>
      </c>
      <c r="B156" s="63">
        <f>IF(E156&gt;0,INDEX('Part IV-2'!$Z$24:$Z$88,MATCH($A156,'Part IV-2'!$Y$24:$Y$88,0)),"")</f>
        <v>0</v>
      </c>
      <c r="C156" s="61" t="s">
        <v>292</v>
      </c>
      <c r="D156" s="61" t="s">
        <v>290</v>
      </c>
      <c r="E156" s="73" t="str">
        <f>IF(INDEX('Part IV-2'!$AA$24:$AA$88,MATCH($A156,'Part IV-2'!$Y$24:$Y$88,0))&gt;0,INDEX('Part IV-2'!$AA$24:$AA$88,MATCH($A156,'Part IV-2'!$Y$24:$Y$88,0)),"")</f>
        <v/>
      </c>
      <c r="F156" s="64"/>
      <c r="G156" s="65"/>
      <c r="H156" s="66"/>
      <c r="I156" s="77">
        <f>IF(E156&gt;0,INDEX('Part IV-2'!$AF$24:$AF$88,MATCH($A156,'Part IV-2'!$Y$24:$Y$88,0)),"")</f>
        <v>0</v>
      </c>
      <c r="J156" s="77" t="str">
        <f t="shared" si="9"/>
        <v/>
      </c>
      <c r="K156" s="77">
        <f>IF(E156&gt;0,INDEX('Part IV-2'!$AE$24:$AE$88,MATCH($A156,'Part IV-2'!$Y$24:$Y$88,0)),"")</f>
        <v>0</v>
      </c>
      <c r="L156" s="77" t="str">
        <f t="shared" si="10"/>
        <v/>
      </c>
      <c r="M156" s="224">
        <f>IF(E156&gt;0,INDEX('Part IV-2'!$AH$24:$AH$88,MATCH($A156,'Part IV-2'!$Y$24:$Y$88,0)),"")</f>
        <v>0</v>
      </c>
      <c r="N156" s="225">
        <f>IF(E156&gt;0,INDEX('Part IV-2'!$AI$24:$AI$88,MATCH($A156,'Part IV-2'!$Y$24:$Y$88,0)),"")</f>
        <v>0</v>
      </c>
    </row>
    <row r="157" spans="1:14" x14ac:dyDescent="0.3">
      <c r="A157" s="158" t="s">
        <v>168</v>
      </c>
      <c r="B157" s="63">
        <f>IF(E157&gt;0,INDEX('Part IV-2'!$Z$24:$Z$88,MATCH($A157,'Part IV-2'!$Y$24:$Y$88,0)),"")</f>
        <v>0</v>
      </c>
      <c r="C157" s="61" t="s">
        <v>292</v>
      </c>
      <c r="D157" s="61" t="s">
        <v>290</v>
      </c>
      <c r="E157" s="73" t="str">
        <f>IF(INDEX('Part IV-2'!$AA$24:$AA$88,MATCH($A157,'Part IV-2'!$Y$24:$Y$88,0))&gt;0,INDEX('Part IV-2'!$AA$24:$AA$88,MATCH($A157,'Part IV-2'!$Y$24:$Y$88,0)),"")</f>
        <v/>
      </c>
      <c r="F157" s="64"/>
      <c r="G157" s="65"/>
      <c r="H157" s="66"/>
      <c r="I157" s="77">
        <f>IF(E157&gt;0,INDEX('Part IV-2'!$AF$24:$AF$88,MATCH($A157,'Part IV-2'!$Y$24:$Y$88,0)),"")</f>
        <v>0</v>
      </c>
      <c r="J157" s="77" t="str">
        <f t="shared" si="9"/>
        <v/>
      </c>
      <c r="K157" s="77">
        <f>IF(E157&gt;0,INDEX('Part IV-2'!$AE$24:$AE$88,MATCH($A157,'Part IV-2'!$Y$24:$Y$88,0)),"")</f>
        <v>0</v>
      </c>
      <c r="L157" s="77" t="str">
        <f t="shared" si="10"/>
        <v/>
      </c>
      <c r="M157" s="224">
        <f>IF(E157&gt;0,INDEX('Part IV-2'!$AH$24:$AH$88,MATCH($A157,'Part IV-2'!$Y$24:$Y$88,0)),"")</f>
        <v>0</v>
      </c>
      <c r="N157" s="225">
        <f>IF(E157&gt;0,INDEX('Part IV-2'!$AI$24:$AI$88,MATCH($A157,'Part IV-2'!$Y$24:$Y$88,0)),"")</f>
        <v>0</v>
      </c>
    </row>
    <row r="158" spans="1:14" x14ac:dyDescent="0.3">
      <c r="A158" s="158" t="s">
        <v>170</v>
      </c>
      <c r="B158" s="63">
        <f>IF(E158&gt;0,INDEX('Part IV-2'!$Z$24:$Z$88,MATCH($A158,'Part IV-2'!$Y$24:$Y$88,0)),"")</f>
        <v>0</v>
      </c>
      <c r="C158" s="61" t="s">
        <v>292</v>
      </c>
      <c r="D158" s="61" t="s">
        <v>290</v>
      </c>
      <c r="E158" s="73" t="str">
        <f>IF(INDEX('Part IV-2'!$AA$24:$AA$88,MATCH($A158,'Part IV-2'!$Y$24:$Y$88,0))&gt;0,INDEX('Part IV-2'!$AA$24:$AA$88,MATCH($A158,'Part IV-2'!$Y$24:$Y$88,0)),"")</f>
        <v/>
      </c>
      <c r="F158" s="64"/>
      <c r="G158" s="65"/>
      <c r="H158" s="66"/>
      <c r="I158" s="77">
        <f>IF(E158&gt;0,INDEX('Part IV-2'!$AF$24:$AF$88,MATCH($A158,'Part IV-2'!$Y$24:$Y$88,0)),"")</f>
        <v>0</v>
      </c>
      <c r="J158" s="77" t="str">
        <f t="shared" si="9"/>
        <v/>
      </c>
      <c r="K158" s="77">
        <f>IF(E158&gt;0,INDEX('Part IV-2'!$AE$24:$AE$88,MATCH($A158,'Part IV-2'!$Y$24:$Y$88,0)),"")</f>
        <v>0</v>
      </c>
      <c r="L158" s="77" t="str">
        <f t="shared" si="10"/>
        <v/>
      </c>
      <c r="M158" s="224">
        <f>IF(E158&gt;0,INDEX('Part IV-2'!$AH$24:$AH$88,MATCH($A158,'Part IV-2'!$Y$24:$Y$88,0)),"")</f>
        <v>0</v>
      </c>
      <c r="N158" s="225">
        <f>IF(E158&gt;0,INDEX('Part IV-2'!$AI$24:$AI$88,MATCH($A158,'Part IV-2'!$Y$24:$Y$88,0)),"")</f>
        <v>0</v>
      </c>
    </row>
    <row r="159" spans="1:14" x14ac:dyDescent="0.3">
      <c r="A159" s="158" t="s">
        <v>172</v>
      </c>
      <c r="B159" s="63">
        <f>IF(E159&gt;0,INDEX('Part IV-2'!$Z$24:$Z$88,MATCH($A159,'Part IV-2'!$Y$24:$Y$88,0)),"")</f>
        <v>0</v>
      </c>
      <c r="C159" s="61" t="s">
        <v>292</v>
      </c>
      <c r="D159" s="61" t="s">
        <v>290</v>
      </c>
      <c r="E159" s="73" t="str">
        <f>IF(INDEX('Part IV-2'!$AA$24:$AA$88,MATCH($A159,'Part IV-2'!$Y$24:$Y$88,0))&gt;0,INDEX('Part IV-2'!$AA$24:$AA$88,MATCH($A159,'Part IV-2'!$Y$24:$Y$88,0)),"")</f>
        <v/>
      </c>
      <c r="F159" s="64"/>
      <c r="G159" s="65"/>
      <c r="H159" s="66"/>
      <c r="I159" s="77">
        <f>IF(E159&gt;0,INDEX('Part IV-2'!$AF$24:$AF$88,MATCH($A159,'Part IV-2'!$Y$24:$Y$88,0)),"")</f>
        <v>0</v>
      </c>
      <c r="J159" s="77" t="str">
        <f t="shared" si="9"/>
        <v/>
      </c>
      <c r="K159" s="77">
        <f>IF(E159&gt;0,INDEX('Part IV-2'!$AE$24:$AE$88,MATCH($A159,'Part IV-2'!$Y$24:$Y$88,0)),"")</f>
        <v>0</v>
      </c>
      <c r="L159" s="77" t="str">
        <f t="shared" si="10"/>
        <v/>
      </c>
      <c r="M159" s="224">
        <f>IF(E159&gt;0,INDEX('Part IV-2'!$AH$24:$AH$88,MATCH($A159,'Part IV-2'!$Y$24:$Y$88,0)),"")</f>
        <v>0</v>
      </c>
      <c r="N159" s="225">
        <f>IF(E159&gt;0,INDEX('Part IV-2'!$AI$24:$AI$88,MATCH($A159,'Part IV-2'!$Y$24:$Y$88,0)),"")</f>
        <v>0</v>
      </c>
    </row>
    <row r="160" spans="1:14" x14ac:dyDescent="0.3">
      <c r="A160" s="158" t="s">
        <v>176</v>
      </c>
      <c r="B160" s="63">
        <f>IF(E160&gt;0,INDEX('Part IV-2'!$Z$24:$Z$88,MATCH($A160,'Part IV-2'!$Y$24:$Y$88,0)),"")</f>
        <v>0</v>
      </c>
      <c r="C160" s="61" t="s">
        <v>292</v>
      </c>
      <c r="D160" s="61" t="s">
        <v>290</v>
      </c>
      <c r="E160" s="73" t="str">
        <f>IF(INDEX('Part IV-2'!$AA$24:$AA$88,MATCH($A160,'Part IV-2'!$Y$24:$Y$88,0))&gt;0,INDEX('Part IV-2'!$AA$24:$AA$88,MATCH($A160,'Part IV-2'!$Y$24:$Y$88,0)),"")</f>
        <v/>
      </c>
      <c r="F160" s="64"/>
      <c r="G160" s="65"/>
      <c r="H160" s="66"/>
      <c r="I160" s="77">
        <f>IF(E160&gt;0,INDEX('Part IV-2'!$AF$24:$AF$88,MATCH($A160,'Part IV-2'!$Y$24:$Y$88,0)),"")</f>
        <v>0</v>
      </c>
      <c r="J160" s="77" t="str">
        <f t="shared" si="9"/>
        <v/>
      </c>
      <c r="K160" s="77">
        <f>IF(E160&gt;0,INDEX('Part IV-2'!$AE$24:$AE$88,MATCH($A160,'Part IV-2'!$Y$24:$Y$88,0)),"")</f>
        <v>0</v>
      </c>
      <c r="L160" s="77" t="str">
        <f t="shared" si="10"/>
        <v/>
      </c>
      <c r="M160" s="224">
        <f>IF(E160&gt;0,INDEX('Part IV-2'!$AH$24:$AH$88,MATCH($A160,'Part IV-2'!$Y$24:$Y$88,0)),"")</f>
        <v>0</v>
      </c>
      <c r="N160" s="225">
        <f>IF(E160&gt;0,INDEX('Part IV-2'!$AI$24:$AI$88,MATCH($A160,'Part IV-2'!$Y$24:$Y$88,0)),"")</f>
        <v>0</v>
      </c>
    </row>
    <row r="161" spans="1:14" x14ac:dyDescent="0.3">
      <c r="A161" s="158" t="s">
        <v>178</v>
      </c>
      <c r="B161" s="63">
        <f>IF(E161&gt;0,INDEX('Part IV-2'!$Z$24:$Z$88,MATCH($A161,'Part IV-2'!$Y$24:$Y$88,0)),"")</f>
        <v>0</v>
      </c>
      <c r="C161" s="61" t="s">
        <v>292</v>
      </c>
      <c r="D161" s="61" t="s">
        <v>290</v>
      </c>
      <c r="E161" s="73" t="str">
        <f>IF(INDEX('Part IV-2'!$AA$24:$AA$88,MATCH($A161,'Part IV-2'!$Y$24:$Y$88,0))&gt;0,INDEX('Part IV-2'!$AA$24:$AA$88,MATCH($A161,'Part IV-2'!$Y$24:$Y$88,0)),"")</f>
        <v/>
      </c>
      <c r="F161" s="64"/>
      <c r="G161" s="65"/>
      <c r="H161" s="66"/>
      <c r="I161" s="77">
        <f>IF(E161&gt;0,INDEX('Part IV-2'!$AF$24:$AF$88,MATCH($A161,'Part IV-2'!$Y$24:$Y$88,0)),"")</f>
        <v>0</v>
      </c>
      <c r="J161" s="77" t="str">
        <f t="shared" si="9"/>
        <v/>
      </c>
      <c r="K161" s="77">
        <f>IF(E161&gt;0,INDEX('Part IV-2'!$AE$24:$AE$88,MATCH($A161,'Part IV-2'!$Y$24:$Y$88,0)),"")</f>
        <v>0</v>
      </c>
      <c r="L161" s="77" t="str">
        <f t="shared" si="10"/>
        <v/>
      </c>
      <c r="M161" s="224">
        <f>IF(E161&gt;0,INDEX('Part IV-2'!$AH$24:$AH$88,MATCH($A161,'Part IV-2'!$Y$24:$Y$88,0)),"")</f>
        <v>0</v>
      </c>
      <c r="N161" s="225">
        <f>IF(E161&gt;0,INDEX('Part IV-2'!$AI$24:$AI$88,MATCH($A161,'Part IV-2'!$Y$24:$Y$88,0)),"")</f>
        <v>0</v>
      </c>
    </row>
    <row r="162" spans="1:14" x14ac:dyDescent="0.3">
      <c r="A162" s="158" t="s">
        <v>180</v>
      </c>
      <c r="B162" s="63">
        <f>IF(E162&gt;0,INDEX('Part IV-2'!$Z$24:$Z$88,MATCH($A162,'Part IV-2'!$Y$24:$Y$88,0)),"")</f>
        <v>0</v>
      </c>
      <c r="C162" s="61" t="s">
        <v>292</v>
      </c>
      <c r="D162" s="61" t="s">
        <v>290</v>
      </c>
      <c r="E162" s="73" t="str">
        <f>IF(INDEX('Part IV-2'!$AA$24:$AA$88,MATCH($A162,'Part IV-2'!$Y$24:$Y$88,0))&gt;0,INDEX('Part IV-2'!$AA$24:$AA$88,MATCH($A162,'Part IV-2'!$Y$24:$Y$88,0)),"")</f>
        <v/>
      </c>
      <c r="F162" s="64"/>
      <c r="G162" s="65"/>
      <c r="H162" s="66"/>
      <c r="I162" s="77">
        <f>IF(E162&gt;0,INDEX('Part IV-2'!$AF$24:$AF$88,MATCH($A162,'Part IV-2'!$Y$24:$Y$88,0)),"")</f>
        <v>0</v>
      </c>
      <c r="J162" s="77" t="str">
        <f t="shared" si="9"/>
        <v/>
      </c>
      <c r="K162" s="77">
        <f>IF(E162&gt;0,INDEX('Part IV-2'!$AE$24:$AE$88,MATCH($A162,'Part IV-2'!$Y$24:$Y$88,0)),"")</f>
        <v>0</v>
      </c>
      <c r="L162" s="77" t="str">
        <f t="shared" si="10"/>
        <v/>
      </c>
      <c r="M162" s="224">
        <f>IF(E162&gt;0,INDEX('Part IV-2'!$AH$24:$AH$88,MATCH($A162,'Part IV-2'!$Y$24:$Y$88,0)),"")</f>
        <v>0</v>
      </c>
      <c r="N162" s="225">
        <f>IF(E162&gt;0,INDEX('Part IV-2'!$AI$24:$AI$88,MATCH($A162,'Part IV-2'!$Y$24:$Y$88,0)),"")</f>
        <v>0</v>
      </c>
    </row>
    <row r="163" spans="1:14" x14ac:dyDescent="0.3">
      <c r="A163" s="158" t="s">
        <v>182</v>
      </c>
      <c r="B163" s="63">
        <f>IF(E163&gt;0,INDEX('Part IV-2'!$Z$24:$Z$88,MATCH($A163,'Part IV-2'!$Y$24:$Y$88,0)),"")</f>
        <v>0</v>
      </c>
      <c r="C163" s="61" t="s">
        <v>292</v>
      </c>
      <c r="D163" s="61" t="s">
        <v>290</v>
      </c>
      <c r="E163" s="73" t="str">
        <f>IF(INDEX('Part IV-2'!$AA$24:$AA$88,MATCH($A163,'Part IV-2'!$Y$24:$Y$88,0))&gt;0,INDEX('Part IV-2'!$AA$24:$AA$88,MATCH($A163,'Part IV-2'!$Y$24:$Y$88,0)),"")</f>
        <v/>
      </c>
      <c r="F163" s="64"/>
      <c r="G163" s="65"/>
      <c r="H163" s="66"/>
      <c r="I163" s="77">
        <f>IF(E163&gt;0,INDEX('Part IV-2'!$AF$24:$AF$88,MATCH($A163,'Part IV-2'!$Y$24:$Y$88,0)),"")</f>
        <v>0</v>
      </c>
      <c r="J163" s="77" t="str">
        <f t="shared" ref="J163:J180" si="11">IFERROR(I163*E163,"")</f>
        <v/>
      </c>
      <c r="K163" s="77">
        <f>IF(E163&gt;0,INDEX('Part IV-2'!$AE$24:$AE$88,MATCH($A163,'Part IV-2'!$Y$24:$Y$88,0)),"")</f>
        <v>0</v>
      </c>
      <c r="L163" s="77" t="str">
        <f t="shared" ref="L163:L180" si="12">IFERROR(K163*E163,"")</f>
        <v/>
      </c>
      <c r="M163" s="224">
        <f>IF(E163&gt;0,INDEX('Part IV-2'!$AH$24:$AH$88,MATCH($A163,'Part IV-2'!$Y$24:$Y$88,0)),"")</f>
        <v>0</v>
      </c>
      <c r="N163" s="225">
        <f>IF(E163&gt;0,INDEX('Part IV-2'!$AI$24:$AI$88,MATCH($A163,'Part IV-2'!$Y$24:$Y$88,0)),"")</f>
        <v>0</v>
      </c>
    </row>
    <row r="164" spans="1:14" x14ac:dyDescent="0.3">
      <c r="A164" s="158" t="s">
        <v>184</v>
      </c>
      <c r="B164" s="63">
        <f>IF(E164&gt;0,INDEX('Part IV-2'!$Z$24:$Z$88,MATCH($A164,'Part IV-2'!$Y$24:$Y$88,0)),"")</f>
        <v>0</v>
      </c>
      <c r="C164" s="61" t="s">
        <v>292</v>
      </c>
      <c r="D164" s="61" t="s">
        <v>290</v>
      </c>
      <c r="E164" s="73" t="str">
        <f>IF(INDEX('Part IV-2'!$AA$24:$AA$88,MATCH($A164,'Part IV-2'!$Y$24:$Y$88,0))&gt;0,INDEX('Part IV-2'!$AA$24:$AA$88,MATCH($A164,'Part IV-2'!$Y$24:$Y$88,0)),"")</f>
        <v/>
      </c>
      <c r="F164" s="64"/>
      <c r="G164" s="65"/>
      <c r="H164" s="66"/>
      <c r="I164" s="77">
        <f>IF(E164&gt;0,INDEX('Part IV-2'!$AF$24:$AF$88,MATCH($A164,'Part IV-2'!$Y$24:$Y$88,0)),"")</f>
        <v>0</v>
      </c>
      <c r="J164" s="77" t="str">
        <f t="shared" si="11"/>
        <v/>
      </c>
      <c r="K164" s="77">
        <f>IF(E164&gt;0,INDEX('Part IV-2'!$AE$24:$AE$88,MATCH($A164,'Part IV-2'!$Y$24:$Y$88,0)),"")</f>
        <v>0</v>
      </c>
      <c r="L164" s="77" t="str">
        <f t="shared" si="12"/>
        <v/>
      </c>
      <c r="M164" s="224">
        <f>IF(E164&gt;0,INDEX('Part IV-2'!$AH$24:$AH$88,MATCH($A164,'Part IV-2'!$Y$24:$Y$88,0)),"")</f>
        <v>0</v>
      </c>
      <c r="N164" s="225">
        <f>IF(E164&gt;0,INDEX('Part IV-2'!$AI$24:$AI$88,MATCH($A164,'Part IV-2'!$Y$24:$Y$88,0)),"")</f>
        <v>0</v>
      </c>
    </row>
    <row r="165" spans="1:14" x14ac:dyDescent="0.3">
      <c r="A165" s="158" t="s">
        <v>186</v>
      </c>
      <c r="B165" s="63">
        <f>IF(E165&gt;0,INDEX('Part IV-2'!$Z$24:$Z$88,MATCH($A165,'Part IV-2'!$Y$24:$Y$88,0)),"")</f>
        <v>0</v>
      </c>
      <c r="C165" s="61" t="s">
        <v>292</v>
      </c>
      <c r="D165" s="61" t="s">
        <v>290</v>
      </c>
      <c r="E165" s="73" t="str">
        <f>IF(INDEX('Part IV-2'!$AA$24:$AA$88,MATCH($A165,'Part IV-2'!$Y$24:$Y$88,0))&gt;0,INDEX('Part IV-2'!$AA$24:$AA$88,MATCH($A165,'Part IV-2'!$Y$24:$Y$88,0)),"")</f>
        <v/>
      </c>
      <c r="F165" s="64"/>
      <c r="G165" s="65"/>
      <c r="H165" s="66"/>
      <c r="I165" s="77">
        <f>IF(E165&gt;0,INDEX('Part IV-2'!$AF$24:$AF$88,MATCH($A165,'Part IV-2'!$Y$24:$Y$88,0)),"")</f>
        <v>0</v>
      </c>
      <c r="J165" s="77" t="str">
        <f t="shared" si="11"/>
        <v/>
      </c>
      <c r="K165" s="77">
        <f>IF(E165&gt;0,INDEX('Part IV-2'!$AE$24:$AE$88,MATCH($A165,'Part IV-2'!$Y$24:$Y$88,0)),"")</f>
        <v>0</v>
      </c>
      <c r="L165" s="77" t="str">
        <f t="shared" si="12"/>
        <v/>
      </c>
      <c r="M165" s="224">
        <f>IF(E165&gt;0,INDEX('Part IV-2'!$AH$24:$AH$88,MATCH($A165,'Part IV-2'!$Y$24:$Y$88,0)),"")</f>
        <v>0</v>
      </c>
      <c r="N165" s="225">
        <f>IF(E165&gt;0,INDEX('Part IV-2'!$AI$24:$AI$88,MATCH($A165,'Part IV-2'!$Y$24:$Y$88,0)),"")</f>
        <v>0</v>
      </c>
    </row>
    <row r="166" spans="1:14" x14ac:dyDescent="0.3">
      <c r="A166" s="158" t="s">
        <v>188</v>
      </c>
      <c r="B166" s="63">
        <f>IF(E166&gt;0,INDEX('Part IV-2'!$Z$24:$Z$88,MATCH($A166,'Part IV-2'!$Y$24:$Y$88,0)),"")</f>
        <v>0</v>
      </c>
      <c r="C166" s="61" t="s">
        <v>292</v>
      </c>
      <c r="D166" s="61" t="s">
        <v>290</v>
      </c>
      <c r="E166" s="73" t="str">
        <f>IF(INDEX('Part IV-2'!$AA$24:$AA$88,MATCH($A166,'Part IV-2'!$Y$24:$Y$88,0))&gt;0,INDEX('Part IV-2'!$AA$24:$AA$88,MATCH($A166,'Part IV-2'!$Y$24:$Y$88,0)),"")</f>
        <v/>
      </c>
      <c r="F166" s="64"/>
      <c r="G166" s="65"/>
      <c r="H166" s="66"/>
      <c r="I166" s="77">
        <f>IF(E166&gt;0,INDEX('Part IV-2'!$AF$24:$AF$88,MATCH($A166,'Part IV-2'!$Y$24:$Y$88,0)),"")</f>
        <v>0</v>
      </c>
      <c r="J166" s="77" t="str">
        <f t="shared" si="11"/>
        <v/>
      </c>
      <c r="K166" s="77">
        <f>IF(E166&gt;0,INDEX('Part IV-2'!$AE$24:$AE$88,MATCH($A166,'Part IV-2'!$Y$24:$Y$88,0)),"")</f>
        <v>0</v>
      </c>
      <c r="L166" s="77" t="str">
        <f t="shared" si="12"/>
        <v/>
      </c>
      <c r="M166" s="224">
        <f>IF(E166&gt;0,INDEX('Part IV-2'!$AH$24:$AH$88,MATCH($A166,'Part IV-2'!$Y$24:$Y$88,0)),"")</f>
        <v>0</v>
      </c>
      <c r="N166" s="225">
        <f>IF(E166&gt;0,INDEX('Part IV-2'!$AI$24:$AI$88,MATCH($A166,'Part IV-2'!$Y$24:$Y$88,0)),"")</f>
        <v>0</v>
      </c>
    </row>
    <row r="167" spans="1:14" x14ac:dyDescent="0.3">
      <c r="A167" s="158" t="s">
        <v>190</v>
      </c>
      <c r="B167" s="63">
        <f>IF(E167&gt;0,INDEX('Part IV-2'!$Z$24:$Z$88,MATCH($A167,'Part IV-2'!$Y$24:$Y$88,0)),"")</f>
        <v>0</v>
      </c>
      <c r="C167" s="61" t="s">
        <v>292</v>
      </c>
      <c r="D167" s="61" t="s">
        <v>290</v>
      </c>
      <c r="E167" s="73" t="str">
        <f>IF(INDEX('Part IV-2'!$AA$24:$AA$88,MATCH($A167,'Part IV-2'!$Y$24:$Y$88,0))&gt;0,INDEX('Part IV-2'!$AA$24:$AA$88,MATCH($A167,'Part IV-2'!$Y$24:$Y$88,0)),"")</f>
        <v/>
      </c>
      <c r="F167" s="64"/>
      <c r="G167" s="65"/>
      <c r="H167" s="66"/>
      <c r="I167" s="77">
        <f>IF(E167&gt;0,INDEX('Part IV-2'!$AF$24:$AF$88,MATCH($A167,'Part IV-2'!$Y$24:$Y$88,0)),"")</f>
        <v>0</v>
      </c>
      <c r="J167" s="77" t="str">
        <f t="shared" si="11"/>
        <v/>
      </c>
      <c r="K167" s="77">
        <f>IF(E167&gt;0,INDEX('Part IV-2'!$AE$24:$AE$88,MATCH($A167,'Part IV-2'!$Y$24:$Y$88,0)),"")</f>
        <v>0</v>
      </c>
      <c r="L167" s="77" t="str">
        <f t="shared" si="12"/>
        <v/>
      </c>
      <c r="M167" s="224">
        <f>IF(E167&gt;0,INDEX('Part IV-2'!$AH$24:$AH$88,MATCH($A167,'Part IV-2'!$Y$24:$Y$88,0)),"")</f>
        <v>0</v>
      </c>
      <c r="N167" s="225">
        <f>IF(E167&gt;0,INDEX('Part IV-2'!$AI$24:$AI$88,MATCH($A167,'Part IV-2'!$Y$24:$Y$88,0)),"")</f>
        <v>0</v>
      </c>
    </row>
    <row r="168" spans="1:14" x14ac:dyDescent="0.3">
      <c r="A168" s="158" t="s">
        <v>192</v>
      </c>
      <c r="B168" s="63">
        <f>IF(E168&gt;0,INDEX('Part IV-2'!$Z$24:$Z$88,MATCH($A168,'Part IV-2'!$Y$24:$Y$88,0)),"")</f>
        <v>0</v>
      </c>
      <c r="C168" s="61" t="s">
        <v>292</v>
      </c>
      <c r="D168" s="61" t="s">
        <v>290</v>
      </c>
      <c r="E168" s="73" t="str">
        <f>IF(INDEX('Part IV-2'!$AA$24:$AA$88,MATCH($A168,'Part IV-2'!$Y$24:$Y$88,0))&gt;0,INDEX('Part IV-2'!$AA$24:$AA$88,MATCH($A168,'Part IV-2'!$Y$24:$Y$88,0)),"")</f>
        <v/>
      </c>
      <c r="F168" s="64"/>
      <c r="G168" s="65"/>
      <c r="H168" s="66"/>
      <c r="I168" s="77">
        <f>IF(E168&gt;0,INDEX('Part IV-2'!$AF$24:$AF$88,MATCH($A168,'Part IV-2'!$Y$24:$Y$88,0)),"")</f>
        <v>0</v>
      </c>
      <c r="J168" s="77" t="str">
        <f t="shared" si="11"/>
        <v/>
      </c>
      <c r="K168" s="77">
        <f>IF(E168&gt;0,INDEX('Part IV-2'!$AE$24:$AE$88,MATCH($A168,'Part IV-2'!$Y$24:$Y$88,0)),"")</f>
        <v>0</v>
      </c>
      <c r="L168" s="77" t="str">
        <f t="shared" si="12"/>
        <v/>
      </c>
      <c r="M168" s="224">
        <f>IF(E168&gt;0,INDEX('Part IV-2'!$AH$24:$AH$88,MATCH($A168,'Part IV-2'!$Y$24:$Y$88,0)),"")</f>
        <v>0</v>
      </c>
      <c r="N168" s="225">
        <f>IF(E168&gt;0,INDEX('Part IV-2'!$AI$24:$AI$88,MATCH($A168,'Part IV-2'!$Y$24:$Y$88,0)),"")</f>
        <v>0</v>
      </c>
    </row>
    <row r="169" spans="1:14" x14ac:dyDescent="0.3">
      <c r="A169" s="158" t="s">
        <v>194</v>
      </c>
      <c r="B169" s="63">
        <f>IF(E169&gt;0,INDEX('Part IV-2'!$Z$24:$Z$88,MATCH($A169,'Part IV-2'!$Y$24:$Y$88,0)),"")</f>
        <v>0</v>
      </c>
      <c r="C169" s="61" t="s">
        <v>292</v>
      </c>
      <c r="D169" s="61" t="s">
        <v>290</v>
      </c>
      <c r="E169" s="73" t="str">
        <f>IF(INDEX('Part IV-2'!$AA$24:$AA$88,MATCH($A169,'Part IV-2'!$Y$24:$Y$88,0))&gt;0,INDEX('Part IV-2'!$AA$24:$AA$88,MATCH($A169,'Part IV-2'!$Y$24:$Y$88,0)),"")</f>
        <v/>
      </c>
      <c r="F169" s="64"/>
      <c r="G169" s="65"/>
      <c r="H169" s="66"/>
      <c r="I169" s="77">
        <f>IF(E169&gt;0,INDEX('Part IV-2'!$AF$24:$AF$88,MATCH($A169,'Part IV-2'!$Y$24:$Y$88,0)),"")</f>
        <v>0</v>
      </c>
      <c r="J169" s="77" t="str">
        <f t="shared" si="11"/>
        <v/>
      </c>
      <c r="K169" s="77">
        <f>IF(E169&gt;0,INDEX('Part IV-2'!$AE$24:$AE$88,MATCH($A169,'Part IV-2'!$Y$24:$Y$88,0)),"")</f>
        <v>0</v>
      </c>
      <c r="L169" s="77" t="str">
        <f t="shared" si="12"/>
        <v/>
      </c>
      <c r="M169" s="224">
        <f>IF(E169&gt;0,INDEX('Part IV-2'!$AH$24:$AH$88,MATCH($A169,'Part IV-2'!$Y$24:$Y$88,0)),"")</f>
        <v>0</v>
      </c>
      <c r="N169" s="225">
        <f>IF(E169&gt;0,INDEX('Part IV-2'!$AI$24:$AI$88,MATCH($A169,'Part IV-2'!$Y$24:$Y$88,0)),"")</f>
        <v>0</v>
      </c>
    </row>
    <row r="170" spans="1:14" x14ac:dyDescent="0.3">
      <c r="A170" s="158" t="s">
        <v>196</v>
      </c>
      <c r="B170" s="63">
        <f>IF(E170&gt;0,INDEX('Part IV-2'!$Z$24:$Z$88,MATCH($A170,'Part IV-2'!$Y$24:$Y$88,0)),"")</f>
        <v>0</v>
      </c>
      <c r="C170" s="61" t="s">
        <v>292</v>
      </c>
      <c r="D170" s="61" t="s">
        <v>290</v>
      </c>
      <c r="E170" s="73" t="str">
        <f>IF(INDEX('Part IV-2'!$AA$24:$AA$88,MATCH($A170,'Part IV-2'!$Y$24:$Y$88,0))&gt;0,INDEX('Part IV-2'!$AA$24:$AA$88,MATCH($A170,'Part IV-2'!$Y$24:$Y$88,0)),"")</f>
        <v/>
      </c>
      <c r="F170" s="64"/>
      <c r="G170" s="65"/>
      <c r="H170" s="66"/>
      <c r="I170" s="77">
        <f>IF(E170&gt;0,INDEX('Part IV-2'!$AF$24:$AF$88,MATCH($A170,'Part IV-2'!$Y$24:$Y$88,0)),"")</f>
        <v>0</v>
      </c>
      <c r="J170" s="77" t="str">
        <f t="shared" si="11"/>
        <v/>
      </c>
      <c r="K170" s="77">
        <f>IF(E170&gt;0,INDEX('Part IV-2'!$AE$24:$AE$88,MATCH($A170,'Part IV-2'!$Y$24:$Y$88,0)),"")</f>
        <v>0</v>
      </c>
      <c r="L170" s="77" t="str">
        <f t="shared" si="12"/>
        <v/>
      </c>
      <c r="M170" s="224">
        <f>IF(E170&gt;0,INDEX('Part IV-2'!$AH$24:$AH$88,MATCH($A170,'Part IV-2'!$Y$24:$Y$88,0)),"")</f>
        <v>0</v>
      </c>
      <c r="N170" s="225">
        <f>IF(E170&gt;0,INDEX('Part IV-2'!$AI$24:$AI$88,MATCH($A170,'Part IV-2'!$Y$24:$Y$88,0)),"")</f>
        <v>0</v>
      </c>
    </row>
    <row r="171" spans="1:14" x14ac:dyDescent="0.3">
      <c r="A171" s="158" t="s">
        <v>198</v>
      </c>
      <c r="B171" s="63">
        <f>IF(E171&gt;0,INDEX('Part IV-2'!$Z$24:$Z$88,MATCH($A171,'Part IV-2'!$Y$24:$Y$88,0)),"")</f>
        <v>0</v>
      </c>
      <c r="C171" s="61" t="s">
        <v>292</v>
      </c>
      <c r="D171" s="61" t="s">
        <v>290</v>
      </c>
      <c r="E171" s="73" t="str">
        <f>IF(INDEX('Part IV-2'!$AA$24:$AA$88,MATCH($A171,'Part IV-2'!$Y$24:$Y$88,0))&gt;0,INDEX('Part IV-2'!$AA$24:$AA$88,MATCH($A171,'Part IV-2'!$Y$24:$Y$88,0)),"")</f>
        <v/>
      </c>
      <c r="F171" s="64"/>
      <c r="G171" s="65"/>
      <c r="H171" s="66"/>
      <c r="I171" s="77">
        <f>IF(E171&gt;0,INDEX('Part IV-2'!$AF$24:$AF$88,MATCH($A171,'Part IV-2'!$Y$24:$Y$88,0)),"")</f>
        <v>0</v>
      </c>
      <c r="J171" s="77" t="str">
        <f t="shared" si="11"/>
        <v/>
      </c>
      <c r="K171" s="77">
        <f>IF(E171&gt;0,INDEX('Part IV-2'!$AE$24:$AE$88,MATCH($A171,'Part IV-2'!$Y$24:$Y$88,0)),"")</f>
        <v>0</v>
      </c>
      <c r="L171" s="77" t="str">
        <f t="shared" si="12"/>
        <v/>
      </c>
      <c r="M171" s="224">
        <f>IF(E171&gt;0,INDEX('Part IV-2'!$AH$24:$AH$88,MATCH($A171,'Part IV-2'!$Y$24:$Y$88,0)),"")</f>
        <v>0</v>
      </c>
      <c r="N171" s="225">
        <f>IF(E171&gt;0,INDEX('Part IV-2'!$AI$24:$AI$88,MATCH($A171,'Part IV-2'!$Y$24:$Y$88,0)),"")</f>
        <v>0</v>
      </c>
    </row>
    <row r="172" spans="1:14" x14ac:dyDescent="0.3">
      <c r="A172" s="158" t="s">
        <v>200</v>
      </c>
      <c r="B172" s="63">
        <f>IF(E172&gt;0,INDEX('Part IV-2'!$Z$24:$Z$88,MATCH($A172,'Part IV-2'!$Y$24:$Y$88,0)),"")</f>
        <v>0</v>
      </c>
      <c r="C172" s="61" t="s">
        <v>292</v>
      </c>
      <c r="D172" s="61" t="s">
        <v>290</v>
      </c>
      <c r="E172" s="73" t="str">
        <f>IF(INDEX('Part IV-2'!$AA$24:$AA$88,MATCH($A172,'Part IV-2'!$Y$24:$Y$88,0))&gt;0,INDEX('Part IV-2'!$AA$24:$AA$88,MATCH($A172,'Part IV-2'!$Y$24:$Y$88,0)),"")</f>
        <v/>
      </c>
      <c r="F172" s="64"/>
      <c r="G172" s="65"/>
      <c r="H172" s="66"/>
      <c r="I172" s="77">
        <f>IF(E172&gt;0,INDEX('Part IV-2'!$AF$24:$AF$88,MATCH($A172,'Part IV-2'!$Y$24:$Y$88,0)),"")</f>
        <v>0</v>
      </c>
      <c r="J172" s="77" t="str">
        <f t="shared" si="11"/>
        <v/>
      </c>
      <c r="K172" s="77">
        <f>IF(E172&gt;0,INDEX('Part IV-2'!$AE$24:$AE$88,MATCH($A172,'Part IV-2'!$Y$24:$Y$88,0)),"")</f>
        <v>0</v>
      </c>
      <c r="L172" s="77" t="str">
        <f t="shared" si="12"/>
        <v/>
      </c>
      <c r="M172" s="224">
        <f>IF(E172&gt;0,INDEX('Part IV-2'!$AH$24:$AH$88,MATCH($A172,'Part IV-2'!$Y$24:$Y$88,0)),"")</f>
        <v>0</v>
      </c>
      <c r="N172" s="225">
        <f>IF(E172&gt;0,INDEX('Part IV-2'!$AI$24:$AI$88,MATCH($A172,'Part IV-2'!$Y$24:$Y$88,0)),"")</f>
        <v>0</v>
      </c>
    </row>
    <row r="173" spans="1:14" x14ac:dyDescent="0.3">
      <c r="A173" s="158" t="s">
        <v>202</v>
      </c>
      <c r="B173" s="63">
        <f>IF(E173&gt;0,INDEX('Part IV-2'!$Z$24:$Z$88,MATCH($A173,'Part IV-2'!$Y$24:$Y$88,0)),"")</f>
        <v>0</v>
      </c>
      <c r="C173" s="61" t="s">
        <v>292</v>
      </c>
      <c r="D173" s="61" t="s">
        <v>290</v>
      </c>
      <c r="E173" s="73" t="str">
        <f>IF(INDEX('Part IV-2'!$AA$24:$AA$88,MATCH($A173,'Part IV-2'!$Y$24:$Y$88,0))&gt;0,INDEX('Part IV-2'!$AA$24:$AA$88,MATCH($A173,'Part IV-2'!$Y$24:$Y$88,0)),"")</f>
        <v/>
      </c>
      <c r="F173" s="64"/>
      <c r="G173" s="65"/>
      <c r="H173" s="66"/>
      <c r="I173" s="77">
        <f>IF(E173&gt;0,INDEX('Part IV-2'!$AF$24:$AF$88,MATCH($A173,'Part IV-2'!$Y$24:$Y$88,0)),"")</f>
        <v>0</v>
      </c>
      <c r="J173" s="77" t="str">
        <f t="shared" si="11"/>
        <v/>
      </c>
      <c r="K173" s="77">
        <f>IF(E173&gt;0,INDEX('Part IV-2'!$AE$24:$AE$88,MATCH($A173,'Part IV-2'!$Y$24:$Y$88,0)),"")</f>
        <v>0</v>
      </c>
      <c r="L173" s="77" t="str">
        <f t="shared" si="12"/>
        <v/>
      </c>
      <c r="M173" s="224">
        <f>IF(E173&gt;0,INDEX('Part IV-2'!$AH$24:$AH$88,MATCH($A173,'Part IV-2'!$Y$24:$Y$88,0)),"")</f>
        <v>0</v>
      </c>
      <c r="N173" s="225">
        <f>IF(E173&gt;0,INDEX('Part IV-2'!$AI$24:$AI$88,MATCH($A173,'Part IV-2'!$Y$24:$Y$88,0)),"")</f>
        <v>0</v>
      </c>
    </row>
    <row r="174" spans="1:14" x14ac:dyDescent="0.3">
      <c r="A174" s="158" t="s">
        <v>204</v>
      </c>
      <c r="B174" s="63">
        <f>IF(E174&gt;0,INDEX('Part IV-2'!$Z$24:$Z$88,MATCH($A174,'Part IV-2'!$Y$24:$Y$88,0)),"")</f>
        <v>0</v>
      </c>
      <c r="C174" s="61" t="s">
        <v>292</v>
      </c>
      <c r="D174" s="61" t="s">
        <v>290</v>
      </c>
      <c r="E174" s="73" t="str">
        <f>IF(INDEX('Part IV-2'!$AA$24:$AA$88,MATCH($A174,'Part IV-2'!$Y$24:$Y$88,0))&gt;0,INDEX('Part IV-2'!$AA$24:$AA$88,MATCH($A174,'Part IV-2'!$Y$24:$Y$88,0)),"")</f>
        <v/>
      </c>
      <c r="F174" s="64"/>
      <c r="G174" s="65"/>
      <c r="H174" s="66"/>
      <c r="I174" s="77">
        <f>IF(E174&gt;0,INDEX('Part IV-2'!$AF$24:$AF$88,MATCH($A174,'Part IV-2'!$Y$24:$Y$88,0)),"")</f>
        <v>0</v>
      </c>
      <c r="J174" s="77" t="str">
        <f t="shared" si="11"/>
        <v/>
      </c>
      <c r="K174" s="77">
        <f>IF(E174&gt;0,INDEX('Part IV-2'!$AE$24:$AE$88,MATCH($A174,'Part IV-2'!$Y$24:$Y$88,0)),"")</f>
        <v>0</v>
      </c>
      <c r="L174" s="77" t="str">
        <f t="shared" si="12"/>
        <v/>
      </c>
      <c r="M174" s="224">
        <f>IF(E174&gt;0,INDEX('Part IV-2'!$AH$24:$AH$88,MATCH($A174,'Part IV-2'!$Y$24:$Y$88,0)),"")</f>
        <v>0</v>
      </c>
      <c r="N174" s="225">
        <f>IF(E174&gt;0,INDEX('Part IV-2'!$AI$24:$AI$88,MATCH($A174,'Part IV-2'!$Y$24:$Y$88,0)),"")</f>
        <v>0</v>
      </c>
    </row>
    <row r="175" spans="1:14" x14ac:dyDescent="0.3">
      <c r="A175" s="158" t="s">
        <v>206</v>
      </c>
      <c r="B175" s="63">
        <f>IF(E175&gt;0,INDEX('Part IV-2'!$Z$24:$Z$88,MATCH($A175,'Part IV-2'!$Y$24:$Y$88,0)),"")</f>
        <v>0</v>
      </c>
      <c r="C175" s="61" t="s">
        <v>292</v>
      </c>
      <c r="D175" s="61" t="s">
        <v>290</v>
      </c>
      <c r="E175" s="73" t="str">
        <f>IF(INDEX('Part IV-2'!$AA$24:$AA$88,MATCH($A175,'Part IV-2'!$Y$24:$Y$88,0))&gt;0,INDEX('Part IV-2'!$AA$24:$AA$88,MATCH($A175,'Part IV-2'!$Y$24:$Y$88,0)),"")</f>
        <v/>
      </c>
      <c r="F175" s="64"/>
      <c r="G175" s="65"/>
      <c r="H175" s="66"/>
      <c r="I175" s="77">
        <f>IF(E175&gt;0,INDEX('Part IV-2'!$AF$24:$AF$88,MATCH($A175,'Part IV-2'!$Y$24:$Y$88,0)),"")</f>
        <v>0</v>
      </c>
      <c r="J175" s="77" t="str">
        <f t="shared" si="11"/>
        <v/>
      </c>
      <c r="K175" s="77">
        <f>IF(E175&gt;0,INDEX('Part IV-2'!$AE$24:$AE$88,MATCH($A175,'Part IV-2'!$Y$24:$Y$88,0)),"")</f>
        <v>0</v>
      </c>
      <c r="L175" s="77" t="str">
        <f t="shared" si="12"/>
        <v/>
      </c>
      <c r="M175" s="224">
        <f>IF(E175&gt;0,INDEX('Part IV-2'!$AH$24:$AH$88,MATCH($A175,'Part IV-2'!$Y$24:$Y$88,0)),"")</f>
        <v>0</v>
      </c>
      <c r="N175" s="225">
        <f>IF(E175&gt;0,INDEX('Part IV-2'!$AI$24:$AI$88,MATCH($A175,'Part IV-2'!$Y$24:$Y$88,0)),"")</f>
        <v>0</v>
      </c>
    </row>
    <row r="176" spans="1:14" x14ac:dyDescent="0.3">
      <c r="A176" s="158" t="s">
        <v>208</v>
      </c>
      <c r="B176" s="63">
        <f>IF(E176&gt;0,INDEX('Part IV-2'!$Z$24:$Z$88,MATCH($A176,'Part IV-2'!$Y$24:$Y$88,0)),"")</f>
        <v>0</v>
      </c>
      <c r="C176" s="61" t="s">
        <v>292</v>
      </c>
      <c r="D176" s="61" t="s">
        <v>290</v>
      </c>
      <c r="E176" s="73" t="str">
        <f>IF(INDEX('Part IV-2'!$AA$24:$AA$88,MATCH($A176,'Part IV-2'!$Y$24:$Y$88,0))&gt;0,INDEX('Part IV-2'!$AA$24:$AA$88,MATCH($A176,'Part IV-2'!$Y$24:$Y$88,0)),"")</f>
        <v/>
      </c>
      <c r="F176" s="64"/>
      <c r="G176" s="65"/>
      <c r="H176" s="66"/>
      <c r="I176" s="77">
        <f>IF(E176&gt;0,INDEX('Part IV-2'!$AF$24:$AF$88,MATCH($A176,'Part IV-2'!$Y$24:$Y$88,0)),"")</f>
        <v>0</v>
      </c>
      <c r="J176" s="77" t="str">
        <f t="shared" si="11"/>
        <v/>
      </c>
      <c r="K176" s="77">
        <f>IF(E176&gt;0,INDEX('Part IV-2'!$AE$24:$AE$88,MATCH($A176,'Part IV-2'!$Y$24:$Y$88,0)),"")</f>
        <v>0</v>
      </c>
      <c r="L176" s="77" t="str">
        <f t="shared" si="12"/>
        <v/>
      </c>
      <c r="M176" s="224">
        <f>IF(E176&gt;0,INDEX('Part IV-2'!$AH$24:$AH$88,MATCH($A176,'Part IV-2'!$Y$24:$Y$88,0)),"")</f>
        <v>0</v>
      </c>
      <c r="N176" s="225">
        <f>IF(E176&gt;0,INDEX('Part IV-2'!$AI$24:$AI$88,MATCH($A176,'Part IV-2'!$Y$24:$Y$88,0)),"")</f>
        <v>0</v>
      </c>
    </row>
    <row r="177" spans="1:14" x14ac:dyDescent="0.3">
      <c r="A177" s="158" t="s">
        <v>210</v>
      </c>
      <c r="B177" s="63">
        <f>IF(E177&gt;0,INDEX('Part IV-2'!$Z$24:$Z$88,MATCH($A177,'Part IV-2'!$Y$24:$Y$88,0)),"")</f>
        <v>0</v>
      </c>
      <c r="C177" s="61" t="s">
        <v>292</v>
      </c>
      <c r="D177" s="61" t="s">
        <v>290</v>
      </c>
      <c r="E177" s="73" t="str">
        <f>IF(INDEX('Part IV-2'!$AA$24:$AA$88,MATCH($A177,'Part IV-2'!$Y$24:$Y$88,0))&gt;0,INDEX('Part IV-2'!$AA$24:$AA$88,MATCH($A177,'Part IV-2'!$Y$24:$Y$88,0)),"")</f>
        <v/>
      </c>
      <c r="F177" s="64"/>
      <c r="G177" s="65"/>
      <c r="H177" s="66"/>
      <c r="I177" s="77">
        <f>IF(E177&gt;0,INDEX('Part IV-2'!$AF$24:$AF$88,MATCH($A177,'Part IV-2'!$Y$24:$Y$88,0)),"")</f>
        <v>0</v>
      </c>
      <c r="J177" s="77" t="str">
        <f t="shared" si="11"/>
        <v/>
      </c>
      <c r="K177" s="77">
        <f>IF(E177&gt;0,INDEX('Part IV-2'!$AE$24:$AE$88,MATCH($A177,'Part IV-2'!$Y$24:$Y$88,0)),"")</f>
        <v>0</v>
      </c>
      <c r="L177" s="77" t="str">
        <f t="shared" si="12"/>
        <v/>
      </c>
      <c r="M177" s="224">
        <f>IF(E177&gt;0,INDEX('Part IV-2'!$AH$24:$AH$88,MATCH($A177,'Part IV-2'!$Y$24:$Y$88,0)),"")</f>
        <v>0</v>
      </c>
      <c r="N177" s="225">
        <f>IF(E177&gt;0,INDEX('Part IV-2'!$AI$24:$AI$88,MATCH($A177,'Part IV-2'!$Y$24:$Y$88,0)),"")</f>
        <v>0</v>
      </c>
    </row>
    <row r="178" spans="1:14" x14ac:dyDescent="0.3">
      <c r="A178" s="158" t="s">
        <v>212</v>
      </c>
      <c r="B178" s="63">
        <f>IF(E178&gt;0,INDEX('Part IV-2'!$Z$24:$Z$88,MATCH($A178,'Part IV-2'!$Y$24:$Y$88,0)),"")</f>
        <v>0</v>
      </c>
      <c r="C178" s="61" t="s">
        <v>292</v>
      </c>
      <c r="D178" s="61" t="s">
        <v>290</v>
      </c>
      <c r="E178" s="73" t="str">
        <f>IF(INDEX('Part IV-2'!$AA$24:$AA$88,MATCH($A178,'Part IV-2'!$Y$24:$Y$88,0))&gt;0,INDEX('Part IV-2'!$AA$24:$AA$88,MATCH($A178,'Part IV-2'!$Y$24:$Y$88,0)),"")</f>
        <v/>
      </c>
      <c r="F178" s="64"/>
      <c r="G178" s="65"/>
      <c r="H178" s="66"/>
      <c r="I178" s="77">
        <f>IF(E178&gt;0,INDEX('Part IV-2'!$AF$24:$AF$88,MATCH($A178,'Part IV-2'!$Y$24:$Y$88,0)),"")</f>
        <v>0</v>
      </c>
      <c r="J178" s="77" t="str">
        <f t="shared" si="11"/>
        <v/>
      </c>
      <c r="K178" s="77">
        <f>IF(E178&gt;0,INDEX('Part IV-2'!$AE$24:$AE$88,MATCH($A178,'Part IV-2'!$Y$24:$Y$88,0)),"")</f>
        <v>0</v>
      </c>
      <c r="L178" s="77" t="str">
        <f t="shared" si="12"/>
        <v/>
      </c>
      <c r="M178" s="224">
        <f>IF(E178&gt;0,INDEX('Part IV-2'!$AH$24:$AH$88,MATCH($A178,'Part IV-2'!$Y$24:$Y$88,0)),"")</f>
        <v>0</v>
      </c>
      <c r="N178" s="225">
        <f>IF(E178&gt;0,INDEX('Part IV-2'!$AI$24:$AI$88,MATCH($A178,'Part IV-2'!$Y$24:$Y$88,0)),"")</f>
        <v>0</v>
      </c>
    </row>
    <row r="179" spans="1:14" x14ac:dyDescent="0.3">
      <c r="A179" s="158" t="s">
        <v>214</v>
      </c>
      <c r="B179" s="63">
        <f>IF(E179&gt;0,INDEX('Part IV-2'!$Z$24:$Z$88,MATCH($A179,'Part IV-2'!$Y$24:$Y$88,0)),"")</f>
        <v>0</v>
      </c>
      <c r="C179" s="61" t="s">
        <v>292</v>
      </c>
      <c r="D179" s="61" t="s">
        <v>290</v>
      </c>
      <c r="E179" s="73" t="str">
        <f>IF(INDEX('Part IV-2'!$AA$24:$AA$88,MATCH($A179,'Part IV-2'!$Y$24:$Y$88,0))&gt;0,INDEX('Part IV-2'!$AA$24:$AA$88,MATCH($A179,'Part IV-2'!$Y$24:$Y$88,0)),"")</f>
        <v/>
      </c>
      <c r="F179" s="64"/>
      <c r="G179" s="65"/>
      <c r="H179" s="66"/>
      <c r="I179" s="77">
        <f>IF(E179&gt;0,INDEX('Part IV-2'!$AF$24:$AF$88,MATCH($A179,'Part IV-2'!$Y$24:$Y$88,0)),"")</f>
        <v>0</v>
      </c>
      <c r="J179" s="77" t="str">
        <f t="shared" si="11"/>
        <v/>
      </c>
      <c r="K179" s="77">
        <f>IF(E179&gt;0,INDEX('Part IV-2'!$AE$24:$AE$88,MATCH($A179,'Part IV-2'!$Y$24:$Y$88,0)),"")</f>
        <v>0</v>
      </c>
      <c r="L179" s="77" t="str">
        <f t="shared" si="12"/>
        <v/>
      </c>
      <c r="M179" s="227">
        <f>IF(E179&gt;0,INDEX('Part IV-2'!$AH$24:$AH$88,MATCH($A179,'Part IV-2'!$Y$24:$Y$88,0)),"")</f>
        <v>0</v>
      </c>
      <c r="N179" s="228">
        <f>IF(E179&gt;0,INDEX('Part IV-2'!$AI$24:$AI$88,MATCH($A179,'Part IV-2'!$Y$24:$Y$88,0)),"")</f>
        <v>0</v>
      </c>
    </row>
    <row r="180" spans="1:14" ht="12.5" thickBot="1" x14ac:dyDescent="0.35">
      <c r="A180" s="159" t="s">
        <v>216</v>
      </c>
      <c r="B180" s="78">
        <f>IF(E180&gt;0,INDEX('Part IV-2'!$Z$24:$Z$88,MATCH($A180,'Part IV-2'!$Y$24:$Y$88,0)),"")</f>
        <v>0</v>
      </c>
      <c r="C180" s="79" t="s">
        <v>292</v>
      </c>
      <c r="D180" s="79" t="s">
        <v>290</v>
      </c>
      <c r="E180" s="80" t="str">
        <f>IF(INDEX('Part IV-2'!$AA$24:$AA$88,MATCH($A180,'Part IV-2'!$Y$24:$Y$88,0))&gt;0,INDEX('Part IV-2'!$AA$24:$AA$88,MATCH($A180,'Part IV-2'!$Y$24:$Y$88,0)),"")</f>
        <v/>
      </c>
      <c r="F180" s="81"/>
      <c r="G180" s="82"/>
      <c r="H180" s="83"/>
      <c r="I180" s="84">
        <f>IF(E180&gt;0,INDEX('Part IV-2'!$AF$24:$AF$88,MATCH($A180,'Part IV-2'!$Y$24:$Y$88,0)),"")</f>
        <v>0</v>
      </c>
      <c r="J180" s="84" t="str">
        <f t="shared" si="11"/>
        <v/>
      </c>
      <c r="K180" s="84">
        <f>IF(E180&gt;0,INDEX('Part IV-2'!$AE$24:$AE$88,MATCH($A180,'Part IV-2'!$Y$24:$Y$88,0)),"")</f>
        <v>0</v>
      </c>
      <c r="L180" s="226" t="str">
        <f t="shared" si="12"/>
        <v/>
      </c>
      <c r="M180" s="229">
        <f>IF(E180&gt;0,INDEX('Part IV-2'!$AH$24:$AH$88,MATCH($A180,'Part IV-2'!$Y$24:$Y$88,0)),"")</f>
        <v>0</v>
      </c>
      <c r="N180" s="230">
        <f>IF(E180&gt;0,INDEX('Part IV-2'!$AI$24:$AI$88,MATCH($A180,'Part IV-2'!$Y$24:$Y$88,0)),"")</f>
        <v>0</v>
      </c>
    </row>
    <row r="181" spans="1:14" ht="12.5" thickBot="1" x14ac:dyDescent="0.35">
      <c r="A181" s="160"/>
      <c r="B181" s="67"/>
      <c r="C181" s="68"/>
      <c r="D181" s="68"/>
      <c r="E181" s="67"/>
    </row>
    <row r="182" spans="1:14" ht="15.75" customHeight="1" thickBot="1" x14ac:dyDescent="0.35">
      <c r="F182" s="337" t="s">
        <v>293</v>
      </c>
      <c r="G182" s="338"/>
      <c r="H182" s="338"/>
      <c r="I182" s="338"/>
      <c r="J182" s="338"/>
      <c r="K182" s="338"/>
      <c r="L182" s="339"/>
      <c r="M182" s="203"/>
      <c r="N182" s="203"/>
    </row>
    <row r="183" spans="1:14" ht="36.5" thickBot="1" x14ac:dyDescent="0.35">
      <c r="B183" s="238"/>
      <c r="C183" s="239"/>
      <c r="D183" s="239"/>
      <c r="E183" s="240" t="s">
        <v>294</v>
      </c>
      <c r="F183" s="237" t="s">
        <v>281</v>
      </c>
      <c r="G183" s="231" t="s">
        <v>282</v>
      </c>
      <c r="H183" s="231"/>
      <c r="I183" s="231" t="s">
        <v>295</v>
      </c>
      <c r="J183" s="231" t="s">
        <v>296</v>
      </c>
      <c r="K183" s="231" t="s">
        <v>297</v>
      </c>
      <c r="L183" s="232" t="s">
        <v>286</v>
      </c>
      <c r="M183" s="204"/>
      <c r="N183" s="204"/>
    </row>
    <row r="184" spans="1:14" x14ac:dyDescent="0.3">
      <c r="B184" s="332" t="s">
        <v>17</v>
      </c>
      <c r="C184" s="333"/>
      <c r="D184" s="333"/>
      <c r="E184" s="333"/>
      <c r="F184" s="235" cm="1">
        <f t="array" ref="F184">_xlfn.IFS('Part IV-1'!$H$16="No",SUM(F$3:F$180),'Part IV-1'!$H$16="Yes",SUMPRODUCT(F$3:F$180,--($N$3:$N$180="No")),TRUE,"")</f>
        <v>0</v>
      </c>
      <c r="G184" s="235" cm="1">
        <f t="array" ref="G184">_xlfn.IFS('Part IV-1'!$H$16="No",SUM(G$3:G$180),'Part IV-1'!$H$16="Yes",SUMPRODUCT(G$3:G$180,--($N$3:$N$180="No")),TRUE,"")</f>
        <v>0</v>
      </c>
      <c r="H184" s="235"/>
      <c r="I184" s="236" cm="1">
        <f t="array" ref="I184">_xlfn.IFS('Part IV-1'!$H$16="No",SUM(I$3:I$180),'Part IV-1'!$H$16="Yes",SUMPRODUCT(I$3:I$180,--($N$3:$N$180="No")),TRUE,"")</f>
        <v>0</v>
      </c>
      <c r="J184" s="236" cm="1">
        <f t="array" ref="J184">_xlfn.IFS('Part IV-1'!$H$16="No",SUM(J$3:J$180),'Part IV-1'!$H$16="Yes",SUMPRODUCT(J$3:J$180,--($N$3:$N$180="No")),TRUE,"")</f>
        <v>0</v>
      </c>
      <c r="K184" s="236" cm="1">
        <f t="array" ref="K184">_xlfn.IFS('Part IV-1'!$H$16="No",SUM(K$3:K$180),'Part IV-1'!$H$16="Yes",SUMPRODUCT(K$3:K$180,--($N$3:$N$180="No")),TRUE,"")</f>
        <v>0</v>
      </c>
      <c r="L184" s="241" cm="1">
        <f t="array" ref="L184">_xlfn.IFS('Part IV-1'!$H$16="No",SUM(L$3:L$180),'Part IV-1'!$H$16="Yes",SUMPRODUCT(L$3:L$180,--($N$3:$N$180="No")),TRUE,"")</f>
        <v>0</v>
      </c>
      <c r="M184" s="205"/>
      <c r="N184" s="205"/>
    </row>
    <row r="185" spans="1:14" x14ac:dyDescent="0.3">
      <c r="B185" s="334" t="s">
        <v>18</v>
      </c>
      <c r="C185" s="335"/>
      <c r="D185" s="335"/>
      <c r="E185" s="335"/>
      <c r="F185" s="235" t="str" cm="1">
        <f t="array" ref="F185">_xlfn.IFS('Part IV-1'!H14&lt;&gt;"Yes","N/A",AND('Part IV-1'!$H$14="Yes",'Part IV-1'!$H$16="No"),SUMPRODUCT(F$3:F$180,$M$3:$M$180),AND('Part IV-1'!$H$14="Yes",'Part IV-1'!$H$16="Yes"),SUMPRODUCT(F$3:F$180,$M$3:$M$180,--($N$3:$N$180="No")),TRUE,"")</f>
        <v>N/A</v>
      </c>
      <c r="G185" s="235" t="str" cm="1">
        <f t="array" ref="G185">_xlfn.IFS('Part IV-1'!I14&lt;&gt;"Yes","N/A",AND('Part IV-1'!$H$14="Yes",'Part IV-1'!$H$16="No"),SUMPRODUCT(G$3:G$180,$M$3:$M$180),AND('Part IV-1'!$H$14="Yes",'Part IV-1'!$H$16="Yes"),SUMPRODUCT(G$3:G$180,$M$3:$M$180,--($N$3:$N$180="No")),TRUE,"")</f>
        <v>N/A</v>
      </c>
      <c r="H185" s="235" t="str" cm="1">
        <f t="array" ref="H185">_xlfn.IFS('Part IV-1'!J14&lt;&gt;"Yes","N/A",AND('Part IV-1'!$H$14="Yes",'Part IV-1'!$H$16="No"),SUMPRODUCT(H$3:H$180,$M$3:$M$180),AND('Part IV-1'!$H$14="Yes",'Part IV-1'!$H$16="Yes"),SUMPRODUCT(H$3:H$180,$M$3:$M$180,--($N$3:$N$180="No")),TRUE,"")</f>
        <v>N/A</v>
      </c>
      <c r="I185" s="236" t="str" cm="1">
        <f t="array" ref="I185">_xlfn.IFS('Part IV-1'!K14&lt;&gt;"Yes","N/A",AND('Part IV-1'!$H$14="Yes",'Part IV-1'!$H$16="No"),SUMPRODUCT(I$3:I$180,$M$3:$M$180),AND('Part IV-1'!$H$14="Yes",'Part IV-1'!$H$16="Yes"),SUMPRODUCT(I$3:I$180,$M$3:$M$180,--($N$3:$N$180="No")),TRUE,"")</f>
        <v>N/A</v>
      </c>
      <c r="J185" s="236" t="str" cm="1">
        <f t="array" ref="J185">_xlfn.IFS('Part IV-1'!L14&lt;&gt;"Yes","N/A",AND('Part IV-1'!$H$14="Yes",'Part IV-1'!$H$16="No"),SUMPRODUCT(J$3:J$180,$M$3:$M$180),AND('Part IV-1'!$H$14="Yes",'Part IV-1'!$H$16="Yes"),SUMPRODUCT(J$3:J$180,$M$3:$M$180,--($N$3:$N$180="No")),TRUE,"")</f>
        <v>N/A</v>
      </c>
      <c r="K185" s="236" t="str" cm="1">
        <f t="array" ref="K185">_xlfn.IFS('Part IV-1'!M14&lt;&gt;"Yes","N/A",AND('Part IV-1'!$H$14="Yes",'Part IV-1'!$H$16="No"),SUMPRODUCT(K$3:K$180,$M$3:$M$180),AND('Part IV-1'!$H$14="Yes",'Part IV-1'!$H$16="Yes"),SUMPRODUCT(K$3:K$180,$M$3:$M$180,--($N$3:$N$180="No")),TRUE,"")</f>
        <v>N/A</v>
      </c>
      <c r="L185" s="241" t="str" cm="1">
        <f t="array" ref="L185">_xlfn.IFS('Part IV-1'!N14&lt;&gt;"Yes","N/A",AND('Part IV-1'!$H$14="Yes",'Part IV-1'!$H$16="No"),SUMPRODUCT(L$3:L$180,$M$3:$M$180),AND('Part IV-1'!$H$14="Yes",'Part IV-1'!$H$16="Yes"),SUMPRODUCT(L$3:L$180,$M$3:$M$180,--($N$3:$N$180="No")),TRUE,"")</f>
        <v>N/A</v>
      </c>
      <c r="M185" s="205"/>
      <c r="N185" s="205"/>
    </row>
    <row r="186" spans="1:14" x14ac:dyDescent="0.3">
      <c r="B186" s="334" t="s">
        <v>19</v>
      </c>
      <c r="C186" s="335"/>
      <c r="D186" s="335"/>
      <c r="E186" s="335"/>
      <c r="F186" s="235" t="str" cm="1">
        <f t="array" ref="F186">_xlfn.IFS('Part IV-1'!$H$16&lt;&gt;"Yes","N/A",'Part IV-1'!$H$16="Yes",SUM(F$3:F$180),TRUE,"")</f>
        <v>N/A</v>
      </c>
      <c r="G186" s="235" t="str" cm="1">
        <f t="array" ref="G186">_xlfn.IFS('Part IV-1'!$H$16&lt;&gt;"Yes","N/A",'Part IV-1'!$H$16="Yes",SUM(G$3:G$180),TRUE,"")</f>
        <v>N/A</v>
      </c>
      <c r="H186" s="235" t="str" cm="1">
        <f t="array" ref="H186">_xlfn.IFS('Part IV-1'!$H$16&lt;&gt;"Yes","N/A",'Part IV-1'!$H$16="Yes",SUM(H$3:H$180),TRUE,"")</f>
        <v>N/A</v>
      </c>
      <c r="I186" s="236" t="str" cm="1">
        <f t="array" ref="I186">_xlfn.IFS('Part IV-1'!$H$16&lt;&gt;"Yes","N/A",'Part IV-1'!$H$16="Yes",SUM(I$3:I$180),TRUE,"")</f>
        <v>N/A</v>
      </c>
      <c r="J186" s="236" t="str" cm="1">
        <f t="array" ref="J186">_xlfn.IFS('Part IV-1'!$H$16&lt;&gt;"Yes","N/A",'Part IV-1'!$H$16="Yes",SUM(J$3:J$180),TRUE,"")</f>
        <v>N/A</v>
      </c>
      <c r="K186" s="236" t="str" cm="1">
        <f t="array" ref="K186">_xlfn.IFS('Part IV-1'!$H$16&lt;&gt;"Yes","N/A",'Part IV-1'!$H$16="Yes",SUM(K$3:K$180),TRUE,"")</f>
        <v>N/A</v>
      </c>
      <c r="L186" s="241" t="str" cm="1">
        <f t="array" ref="L186">_xlfn.IFS('Part IV-1'!$H$16&lt;&gt;"Yes","N/A",'Part IV-1'!$H$16="Yes",SUM(L$3:L$180),TRUE,"")</f>
        <v>N/A</v>
      </c>
      <c r="M186" s="205"/>
      <c r="N186" s="205"/>
    </row>
    <row r="187" spans="1:14" x14ac:dyDescent="0.3">
      <c r="B187" s="334" t="s">
        <v>20</v>
      </c>
      <c r="C187" s="335"/>
      <c r="D187" s="336"/>
      <c r="E187" s="335"/>
      <c r="F187" s="235" t="str" cm="1">
        <f t="array" ref="F187">_xlfn.IFS('Part IV-1'!H17&lt;&gt;"Yes","N/A",AND('Part IV-1'!H14="Yes",'Part IV-1'!H16="Yes",'Part IV-1'!H17="Yes"),SUMPRODUCT(F$3:F$180,$M$3:$M$180),TRUE,"")</f>
        <v>N/A</v>
      </c>
      <c r="G187" s="235" t="str" cm="1">
        <f t="array" ref="G187">_xlfn.IFS('Part IV-1'!I17&lt;&gt;"Yes","N/A",AND('Part IV-1'!I14="Yes",'Part IV-1'!I16="Yes",'Part IV-1'!I17="Yes"),SUMPRODUCT(G$3:G$180,$M$3:$M$180),TRUE,"")</f>
        <v>N/A</v>
      </c>
      <c r="H187" s="235" t="str" cm="1">
        <f t="array" ref="H187">_xlfn.IFS('Part IV-1'!J17&lt;&gt;"Yes","N/A",AND('Part IV-1'!J14="Yes",'Part IV-1'!J16="Yes",'Part IV-1'!J17="Yes"),SUMPRODUCT(H$3:H$180,$M$3:$M$180),TRUE,"")</f>
        <v>N/A</v>
      </c>
      <c r="I187" s="236" t="str" cm="1">
        <f t="array" ref="I187">_xlfn.IFS('Part IV-1'!K17&lt;&gt;"Yes","N/A",AND('Part IV-1'!K14="Yes",'Part IV-1'!K16="Yes",'Part IV-1'!K17="Yes"),SUMPRODUCT(I$3:I$180,$M$3:$M$180),TRUE,"")</f>
        <v>N/A</v>
      </c>
      <c r="J187" s="236" t="str" cm="1">
        <f t="array" ref="J187">_xlfn.IFS('Part IV-1'!L17&lt;&gt;"Yes","N/A",AND('Part IV-1'!L14="Yes",'Part IV-1'!L16="Yes",'Part IV-1'!L17="Yes"),SUMPRODUCT(J$3:J$180,$M$3:$M$180),TRUE,"")</f>
        <v>N/A</v>
      </c>
      <c r="K187" s="236" t="str" cm="1">
        <f t="array" ref="K187">_xlfn.IFS('Part IV-1'!M17&lt;&gt;"Yes","N/A",AND('Part IV-1'!M14="Yes",'Part IV-1'!M16="Yes",'Part IV-1'!M17="Yes"),SUMPRODUCT(K$3:K$180,$M$3:$M$180),TRUE,"")</f>
        <v>N/A</v>
      </c>
      <c r="L187" s="241" t="str" cm="1">
        <f t="array" ref="L187">_xlfn.IFS('Part IV-1'!N17&lt;&gt;"Yes","N/A",AND('Part IV-1'!N14="Yes",'Part IV-1'!N16="Yes",'Part IV-1'!N17="Yes"),SUMPRODUCT(L$3:L$180,$M$3:$M$180),TRUE,"")</f>
        <v>N/A</v>
      </c>
      <c r="M187" s="205"/>
      <c r="N187" s="205"/>
    </row>
    <row r="188" spans="1:14" ht="12.75" customHeight="1" thickBot="1" x14ac:dyDescent="0.35">
      <c r="B188" s="233"/>
      <c r="C188" s="234"/>
      <c r="D188" s="234"/>
      <c r="E188" s="330" t="s">
        <v>298</v>
      </c>
      <c r="F188" s="330"/>
      <c r="G188" s="330"/>
      <c r="H188" s="330"/>
      <c r="I188" s="330"/>
      <c r="J188" s="330"/>
      <c r="K188" s="330"/>
      <c r="L188" s="331"/>
      <c r="M188" s="206"/>
      <c r="N188" s="206"/>
    </row>
  </sheetData>
  <sheetProtection algorithmName="SHA-512" hashValue="tA0NNs1KW5q55Ur5vd/14jS9aywsMSJzOvuZ0qpWTRsmBM/AA8/HJ/sawn6syQXOaLDf6CjN0F8mTCNbRFT46Q==" saltValue="dma0oeeojNvtoz+qkYnU1A==" spinCount="100000" sheet="1" objects="1" scenarios="1"/>
  <autoFilter ref="A2:H180" xr:uid="{6CE2CA9D-E13D-4B4E-B5CF-9E8E9731525C}"/>
  <mergeCells count="13">
    <mergeCell ref="A1:A2"/>
    <mergeCell ref="B1:B2"/>
    <mergeCell ref="C1:C2"/>
    <mergeCell ref="D1:D2"/>
    <mergeCell ref="E1:E2"/>
    <mergeCell ref="F1:H1"/>
    <mergeCell ref="E188:L188"/>
    <mergeCell ref="I1:L1"/>
    <mergeCell ref="B184:E184"/>
    <mergeCell ref="B185:E185"/>
    <mergeCell ref="B186:E186"/>
    <mergeCell ref="B187:E187"/>
    <mergeCell ref="F182:L18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file>

<file path=customXml/item2.xml><?xml version="1.0" encoding="utf-8"?>
<p:properties xmlns:p="http://schemas.microsoft.com/office/2006/metadata/properties" xmlns:xsi="http://www.w3.org/2001/XMLSchema-instance" xmlns:pc="http://schemas.microsoft.com/office/infopath/2007/PartnerControls">
  <documentManagement>
    <_dlc_DocId xmlns="238dd806-a5b7-46a5-9c55-c2d3786c84e5">NYSERDAEXT-679422795-2138</_dlc_DocId>
    <_dlc_DocIdUrl xmlns="238dd806-a5b7-46a5-9c55-c2d3786c84e5">
      <Url>https://nysemail.sharepoint.com/sites/nyserda-ext/ExternalCollaboration/Contractors/RESRFP/RESRFP22-1/_layouts/15/DocIdRedir.aspx?ID=NYSERDAEXT-679422795-2138</Url>
      <Description>NYSERDAEXT-679422795-2138</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7EAC927660E0C4BAE57284D8506337F" ma:contentTypeVersion="4" ma:contentTypeDescription="Create a new document." ma:contentTypeScope="" ma:versionID="5809633169121e9c71f9f10359cfad2c">
  <xsd:schema xmlns:xsd="http://www.w3.org/2001/XMLSchema" xmlns:xs="http://www.w3.org/2001/XMLSchema" xmlns:p="http://schemas.microsoft.com/office/2006/metadata/properties" xmlns:ns2="238dd806-a5b7-46a5-9c55-c2d3786c84e5" xmlns:ns3="e04bbbcc-6bcc-4786-a83a-5be0dcfd69d4" targetNamespace="http://schemas.microsoft.com/office/2006/metadata/properties" ma:root="true" ma:fieldsID="f4b43e4df5d184e261eb1654f892b6eb" ns2:_="" ns3:_="">
    <xsd:import namespace="238dd806-a5b7-46a5-9c55-c2d3786c84e5"/>
    <xsd:import namespace="e04bbbcc-6bcc-4786-a83a-5be0dcfd69d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8dd806-a5b7-46a5-9c55-c2d3786c84e5"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e04bbbcc-6bcc-4786-a83a-5be0dcfd69d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B9D270D4-1676-444B-9C55-C92B3EA0CFD9}">
  <ds:schemaRefs>
    <ds:schemaRef ds:uri="http://schemas.microsoft.com/sharepoint/v3/contenttype/forms"/>
  </ds:schemaRefs>
</ds:datastoreItem>
</file>

<file path=customXml/itemProps2.xml><?xml version="1.0" encoding="utf-8"?>
<ds:datastoreItem xmlns:ds="http://schemas.openxmlformats.org/officeDocument/2006/customXml" ds:itemID="{A45A48F7-3CF2-4442-9E7C-FFAC12F6FBB0}">
  <ds:schemaRefs>
    <ds:schemaRef ds:uri="http://schemas.openxmlformats.org/package/2006/metadata/core-properties"/>
    <ds:schemaRef ds:uri="http://purl.org/dc/elements/1.1/"/>
    <ds:schemaRef ds:uri="http://schemas.microsoft.com/office/infopath/2007/PartnerControls"/>
    <ds:schemaRef ds:uri="http://schemas.microsoft.com/office/2006/metadata/properties"/>
    <ds:schemaRef ds:uri="e04bbbcc-6bcc-4786-a83a-5be0dcfd69d4"/>
    <ds:schemaRef ds:uri="http://schemas.microsoft.com/office/2006/documentManagement/types"/>
    <ds:schemaRef ds:uri="http://purl.org/dc/terms/"/>
    <ds:schemaRef ds:uri="238dd806-a5b7-46a5-9c55-c2d3786c84e5"/>
    <ds:schemaRef ds:uri="http://www.w3.org/XML/1998/namespace"/>
    <ds:schemaRef ds:uri="http://purl.org/dc/dcmitype/"/>
  </ds:schemaRefs>
</ds:datastoreItem>
</file>

<file path=customXml/itemProps3.xml><?xml version="1.0" encoding="utf-8"?>
<ds:datastoreItem xmlns:ds="http://schemas.openxmlformats.org/officeDocument/2006/customXml" ds:itemID="{AEA132B9-22BD-414A-A6D7-8933F37F50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38dd806-a5b7-46a5-9c55-c2d3786c84e5"/>
    <ds:schemaRef ds:uri="e04bbbcc-6bcc-4786-a83a-5be0dcfd69d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A67AC279-33B1-4B70-BC12-BB0AEC7C090F}">
  <ds:schemaRefs>
    <ds:schemaRef ds:uri="http://schemas.microsoft.com/sharepoint/events"/>
  </ds:schemaRefs>
</ds:datastoreItem>
</file>

<file path=docMetadata/LabelInfo.xml><?xml version="1.0" encoding="utf-8"?>
<clbl:labelList xmlns:clbl="http://schemas.microsoft.com/office/2020/mipLabelMetadata">
  <clbl:label id="{f46cb8ea-7900-4d10-8ceb-80e8c1c81ee7}" enabled="0" method="" siteId="{f46cb8ea-7900-4d10-8ceb-80e8c1c81ee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User Guide</vt:lpstr>
      <vt:lpstr>Part IV-1</vt:lpstr>
      <vt:lpstr>Part IV-2</vt:lpstr>
      <vt:lpstr>Part IV-Summary</vt:lpstr>
      <vt:lpstr>DAC Benefits (to be hidden)</vt:lpstr>
      <vt:lpstr>BidCapacity</vt:lpstr>
      <vt:lpstr>ContractTenor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Mac Farrell</cp:lastModifiedBy>
  <cp:revision/>
  <dcterms:created xsi:type="dcterms:W3CDTF">2025-09-24T20:23:43Z</dcterms:created>
  <dcterms:modified xsi:type="dcterms:W3CDTF">2025-10-28T21:29:34Z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0x01010057EAC927660E0C4BAE57284D8506337F</vt:lpwstr>
  </property>
</Properties>
</file>