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ublic\ChrisHall\Patterns and Trends\edition 2003-2017\P&amp;T Tables static\PT\"/>
    </mc:Choice>
  </mc:AlternateContent>
  <xr:revisionPtr revIDLastSave="0" documentId="13_ncr:1_{7F9D09CD-FE40-4F53-A7BF-757D75CD6F2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  <c r="G16" i="1"/>
  <c r="E16" i="1"/>
  <c r="C16" i="1"/>
  <c r="B16" i="1"/>
  <c r="H5" i="1"/>
  <c r="F5" i="1"/>
  <c r="F16" i="1" l="1"/>
  <c r="H24" i="1"/>
  <c r="H23" i="1"/>
  <c r="H22" i="1"/>
  <c r="H21" i="1"/>
  <c r="H16" i="1" l="1"/>
  <c r="F19" i="1"/>
  <c r="F8" i="1"/>
  <c r="F10" i="1"/>
  <c r="H10" i="1" s="1"/>
  <c r="F9" i="1"/>
  <c r="F6" i="1"/>
  <c r="H6" i="1" s="1"/>
  <c r="F11" i="1"/>
  <c r="H11" i="1" s="1"/>
  <c r="F12" i="1"/>
  <c r="H12" i="1" s="1"/>
  <c r="F13" i="1"/>
  <c r="H13" i="1" s="1"/>
  <c r="F14" i="1"/>
  <c r="H14" i="1" s="1"/>
  <c r="F18" i="1"/>
  <c r="H8" i="1" l="1"/>
  <c r="H9" i="1"/>
</calcChain>
</file>

<file path=xl/sharedStrings.xml><?xml version="1.0" encoding="utf-8"?>
<sst xmlns="http://schemas.openxmlformats.org/spreadsheetml/2006/main" count="35" uniqueCount="28">
  <si>
    <t xml:space="preserve">Net </t>
  </si>
  <si>
    <t>Electric</t>
  </si>
  <si>
    <t>Primary</t>
  </si>
  <si>
    <t>Residential</t>
  </si>
  <si>
    <t>Commercial</t>
  </si>
  <si>
    <t>Industrial</t>
  </si>
  <si>
    <t>Transportation</t>
  </si>
  <si>
    <t>Consumption</t>
  </si>
  <si>
    <t>Generation</t>
  </si>
  <si>
    <t>TBtu</t>
  </si>
  <si>
    <t>Coal</t>
  </si>
  <si>
    <t>Natural Gas</t>
  </si>
  <si>
    <t>Petroleum Products:</t>
  </si>
  <si>
    <t>Distillate</t>
  </si>
  <si>
    <t>Residual</t>
  </si>
  <si>
    <t>Kerosene</t>
  </si>
  <si>
    <t>LPG</t>
  </si>
  <si>
    <t>Gasoline</t>
  </si>
  <si>
    <t>Jet Fuel</t>
  </si>
  <si>
    <t>Other</t>
  </si>
  <si>
    <t>Electric Sales</t>
  </si>
  <si>
    <t>Net Consumption</t>
  </si>
  <si>
    <t>Hydro Electricity</t>
  </si>
  <si>
    <t>Nuclear Electricity</t>
  </si>
  <si>
    <t>Net Imported Electricity</t>
  </si>
  <si>
    <t>Wind Electricity</t>
  </si>
  <si>
    <t>Primary Consumption</t>
  </si>
  <si>
    <t>New York State Consumption by Sector and Fuel Type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</si>
</sst>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00"/>
    <numFmt numFmtId="167" formatCode="0.0%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165" fontId="1" fillId="0" borderId="0" xfId="0" applyNumberFormat="1" applyFont="1" applyFill="1"/>
    <xf numFmtId="166" fontId="0" fillId="0" borderId="0" xfId="0" applyNumberFormat="1"/>
    <xf numFmtId="3" fontId="0" fillId="0" borderId="0" xfId="0" applyNumberFormat="1"/>
    <xf numFmtId="167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xpub\ChrisHall\Patterns%20and%20Trends\edition%202003-2017\NYS%20CONSUMP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ChrisHall/Patterns%20and%20Trends/edition%202003-2017/NYS%20CONSUMP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 Copy"/>
      <sheetName val="Sheet1"/>
      <sheetName val="Sheet3"/>
      <sheetName val="Sheet5"/>
      <sheetName val="Sheet4"/>
      <sheetName val="Sheet2"/>
    </sheetNames>
    <sheetDataSet>
      <sheetData sheetId="0">
        <row r="134">
          <cell r="AW134">
            <v>25.085179972329179</v>
          </cell>
        </row>
        <row r="136">
          <cell r="AW136">
            <v>23.706907534937454</v>
          </cell>
          <cell r="BG136">
            <v>1.6419999999999999</v>
          </cell>
        </row>
        <row r="399">
          <cell r="AQ399">
            <v>28.831</v>
          </cell>
          <cell r="AU399">
            <v>8.1010000000000009</v>
          </cell>
          <cell r="AV399">
            <v>0.434</v>
          </cell>
        </row>
        <row r="466">
          <cell r="AV466">
            <v>10.257999999999999</v>
          </cell>
          <cell r="AY466">
            <v>4.0449999999999999</v>
          </cell>
        </row>
        <row r="533">
          <cell r="AX533">
            <v>24.712</v>
          </cell>
        </row>
        <row r="601">
          <cell r="AS601">
            <v>47.948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 Copy"/>
      <sheetName val="Sheet1"/>
      <sheetName val="Sheet3"/>
      <sheetName val="Sheet5"/>
      <sheetName val="Sheet4"/>
      <sheetName val="Sheet2"/>
    </sheetNames>
    <sheetDataSet>
      <sheetData sheetId="0">
        <row r="466">
          <cell r="AZ466">
            <v>0.751</v>
          </cell>
        </row>
        <row r="533">
          <cell r="BB533">
            <v>0.13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zoomScale="90" zoomScaleNormal="90" workbookViewId="0">
      <selection activeCell="B22" sqref="B22"/>
    </sheetView>
  </sheetViews>
  <sheetFormatPr defaultRowHeight="15" x14ac:dyDescent="0.25"/>
  <cols>
    <col min="1" max="1" width="19.42578125" customWidth="1"/>
    <col min="2" max="5" width="15.7109375" customWidth="1"/>
    <col min="6" max="6" width="23.85546875" customWidth="1"/>
    <col min="7" max="26" width="15.7109375" customWidth="1"/>
  </cols>
  <sheetData>
    <row r="1" spans="1:10" ht="15.75" x14ac:dyDescent="0.25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</row>
    <row r="2" spans="1:10" ht="15.75" x14ac:dyDescent="0.25">
      <c r="A2" s="3"/>
      <c r="B2" s="3"/>
      <c r="C2" s="3"/>
      <c r="D2" s="3"/>
      <c r="E2" s="3"/>
      <c r="F2" s="3" t="s">
        <v>0</v>
      </c>
      <c r="G2" s="3" t="s">
        <v>1</v>
      </c>
      <c r="H2" s="3" t="s">
        <v>2</v>
      </c>
      <c r="I2" s="3"/>
      <c r="J2" s="3"/>
    </row>
    <row r="3" spans="1:10" ht="15.75" x14ac:dyDescent="0.25">
      <c r="A3" s="3"/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7</v>
      </c>
      <c r="I3" s="3"/>
      <c r="J3" s="3"/>
    </row>
    <row r="4" spans="1:10" ht="15.75" x14ac:dyDescent="0.25">
      <c r="A4" s="3"/>
      <c r="B4" s="3" t="s">
        <v>9</v>
      </c>
      <c r="C4" s="3" t="s">
        <v>9</v>
      </c>
      <c r="D4" s="3" t="s">
        <v>9</v>
      </c>
      <c r="E4" s="3" t="s">
        <v>9</v>
      </c>
      <c r="F4" s="3" t="s">
        <v>9</v>
      </c>
      <c r="G4" s="3" t="s">
        <v>9</v>
      </c>
      <c r="H4" s="3" t="s">
        <v>9</v>
      </c>
      <c r="I4" s="3"/>
      <c r="J4" s="3"/>
    </row>
    <row r="5" spans="1:10" ht="15.75" x14ac:dyDescent="0.25">
      <c r="A5" s="3" t="s">
        <v>10</v>
      </c>
      <c r="B5" s="6">
        <v>0</v>
      </c>
      <c r="C5" s="6">
        <v>0</v>
      </c>
      <c r="D5" s="5">
        <v>13.282999999999999</v>
      </c>
      <c r="E5" s="6">
        <v>0</v>
      </c>
      <c r="F5" s="7">
        <f>SUM(B5:E5)</f>
        <v>13.282999999999999</v>
      </c>
      <c r="G5" s="5">
        <v>6.27</v>
      </c>
      <c r="H5" s="6">
        <f>F5+G5</f>
        <v>19.552999999999997</v>
      </c>
      <c r="I5" s="2"/>
      <c r="J5" s="6"/>
    </row>
    <row r="6" spans="1:10" ht="15.75" x14ac:dyDescent="0.25">
      <c r="A6" s="3" t="s">
        <v>11</v>
      </c>
      <c r="B6" s="6">
        <v>446.51400000000001</v>
      </c>
      <c r="C6" s="6">
        <v>320.29899999999998</v>
      </c>
      <c r="D6" s="6">
        <v>85.659000000000006</v>
      </c>
      <c r="E6" s="6">
        <v>30.271000000000001</v>
      </c>
      <c r="F6" s="7">
        <f t="shared" ref="F6:F18" si="0">SUM(B6:E6)</f>
        <v>882.74299999999994</v>
      </c>
      <c r="G6" s="6">
        <v>397.38299999999998</v>
      </c>
      <c r="H6" s="6">
        <f t="shared" ref="H6:H14" si="1">F6+G6</f>
        <v>1280.126</v>
      </c>
      <c r="I6" s="2"/>
      <c r="J6" s="6"/>
    </row>
    <row r="7" spans="1:10" ht="15.75" x14ac:dyDescent="0.25">
      <c r="A7" s="3"/>
      <c r="B7" s="6"/>
      <c r="C7" s="6"/>
      <c r="D7" s="6"/>
      <c r="E7" s="6"/>
      <c r="F7" s="6"/>
      <c r="G7" s="6"/>
      <c r="H7" s="6"/>
      <c r="I7" s="2"/>
      <c r="J7" s="6"/>
    </row>
    <row r="8" spans="1:10" ht="15.75" x14ac:dyDescent="0.25">
      <c r="A8" s="3" t="s">
        <v>12</v>
      </c>
      <c r="B8" s="7">
        <v>107.74900000000001</v>
      </c>
      <c r="C8" s="7">
        <v>55.416999999999987</v>
      </c>
      <c r="D8" s="7">
        <v>77.148000000000252</v>
      </c>
      <c r="E8" s="7">
        <v>1102.4646064968522</v>
      </c>
      <c r="F8" s="7">
        <f>SUM(B8:E8)</f>
        <v>1342.7786064968525</v>
      </c>
      <c r="G8" s="6">
        <v>5.5519999999999996</v>
      </c>
      <c r="H8" s="6">
        <f>F8+G8</f>
        <v>1348.3306064968524</v>
      </c>
      <c r="I8" s="2"/>
      <c r="J8" s="6"/>
    </row>
    <row r="9" spans="1:10" ht="15.75" x14ac:dyDescent="0.25">
      <c r="A9" s="3" t="s">
        <v>13</v>
      </c>
      <c r="B9" s="7">
        <v>83.584000000000003</v>
      </c>
      <c r="C9" s="7">
        <v>45.680999999999997</v>
      </c>
      <c r="D9" s="7">
        <v>10.961</v>
      </c>
      <c r="E9" s="7">
        <v>182.25800000000001</v>
      </c>
      <c r="F9" s="7">
        <f>SUM(B9:E9)</f>
        <v>322.48400000000004</v>
      </c>
      <c r="G9" s="6">
        <v>1.518</v>
      </c>
      <c r="H9" s="6">
        <f t="shared" si="1"/>
        <v>324.00200000000001</v>
      </c>
      <c r="I9" s="2"/>
      <c r="J9" s="6"/>
    </row>
    <row r="10" spans="1:10" ht="15.75" x14ac:dyDescent="0.25">
      <c r="A10" s="3" t="s">
        <v>14</v>
      </c>
      <c r="B10" s="7">
        <v>0</v>
      </c>
      <c r="C10" s="7">
        <v>1.7909999999999999</v>
      </c>
      <c r="D10" s="7">
        <v>3.3889999999999998</v>
      </c>
      <c r="E10" s="7">
        <v>23.49</v>
      </c>
      <c r="F10" s="7">
        <f>SUM(B10:E10)</f>
        <v>28.669999999999998</v>
      </c>
      <c r="G10" s="6">
        <v>4.0339999999999998</v>
      </c>
      <c r="H10" s="6">
        <f t="shared" si="1"/>
        <v>32.704000000000001</v>
      </c>
      <c r="I10" s="2"/>
      <c r="J10" s="6"/>
    </row>
    <row r="11" spans="1:10" ht="15.75" x14ac:dyDescent="0.25">
      <c r="A11" s="3" t="s">
        <v>15</v>
      </c>
      <c r="B11" s="7">
        <v>2.2799999999999998</v>
      </c>
      <c r="C11" s="7">
        <v>0.17499999999999999</v>
      </c>
      <c r="D11" s="7">
        <v>0.32900000000000001</v>
      </c>
      <c r="E11" s="7">
        <v>0</v>
      </c>
      <c r="F11" s="7">
        <f t="shared" si="0"/>
        <v>2.7839999999999998</v>
      </c>
      <c r="G11" s="6">
        <v>0</v>
      </c>
      <c r="H11" s="6">
        <f>F11+G11</f>
        <v>2.7839999999999998</v>
      </c>
      <c r="I11" s="2"/>
      <c r="J11" s="6"/>
    </row>
    <row r="12" spans="1:10" ht="15.75" x14ac:dyDescent="0.25">
      <c r="A12" s="3" t="s">
        <v>16</v>
      </c>
      <c r="B12" s="7">
        <v>21.885000000000002</v>
      </c>
      <c r="C12" s="7">
        <v>7.77</v>
      </c>
      <c r="D12" s="7">
        <v>2.5529999999999999</v>
      </c>
      <c r="E12" s="7">
        <v>0.28299999999999997</v>
      </c>
      <c r="F12" s="7">
        <f t="shared" si="0"/>
        <v>32.491</v>
      </c>
      <c r="G12" s="6">
        <v>0</v>
      </c>
      <c r="H12" s="6">
        <f t="shared" si="1"/>
        <v>32.491</v>
      </c>
      <c r="I12" s="2"/>
      <c r="J12" s="6"/>
    </row>
    <row r="13" spans="1:10" ht="15.75" x14ac:dyDescent="0.25">
      <c r="A13" s="3" t="s">
        <v>17</v>
      </c>
      <c r="B13" s="7">
        <v>0</v>
      </c>
      <c r="C13" s="7">
        <v>0</v>
      </c>
      <c r="D13" s="7">
        <v>0</v>
      </c>
      <c r="E13" s="7">
        <v>689.298</v>
      </c>
      <c r="F13" s="7">
        <f t="shared" si="0"/>
        <v>689.298</v>
      </c>
      <c r="G13" s="6">
        <v>0</v>
      </c>
      <c r="H13" s="6">
        <f t="shared" si="1"/>
        <v>689.298</v>
      </c>
      <c r="I13" s="2"/>
      <c r="J13" s="6"/>
    </row>
    <row r="14" spans="1:10" ht="15.75" x14ac:dyDescent="0.25">
      <c r="A14" s="3" t="s">
        <v>18</v>
      </c>
      <c r="B14" s="7">
        <v>0</v>
      </c>
      <c r="C14" s="7">
        <v>0</v>
      </c>
      <c r="D14" s="7">
        <v>0</v>
      </c>
      <c r="E14" s="7">
        <v>255.08360649685241</v>
      </c>
      <c r="F14" s="7">
        <f t="shared" si="0"/>
        <v>255.08360649685241</v>
      </c>
      <c r="G14" s="6">
        <v>0</v>
      </c>
      <c r="H14" s="6">
        <f t="shared" si="1"/>
        <v>255.08360649685241</v>
      </c>
      <c r="I14" s="2"/>
      <c r="J14" s="6"/>
    </row>
    <row r="15" spans="1:10" ht="15.75" x14ac:dyDescent="0.25">
      <c r="A15" s="3"/>
      <c r="B15" s="6"/>
      <c r="C15" s="6"/>
      <c r="D15" s="6"/>
      <c r="E15" s="6"/>
      <c r="F15" s="7"/>
      <c r="G15" s="6"/>
      <c r="H15" s="6"/>
      <c r="I15" s="2"/>
      <c r="J15" s="6"/>
    </row>
    <row r="16" spans="1:10" ht="15.75" x14ac:dyDescent="0.25">
      <c r="A16" s="3" t="s">
        <v>19</v>
      </c>
      <c r="B16" s="7">
        <f>[1]Data!$AQ$399+[1]Data!$AU$399+[1]Data!$AV$399</f>
        <v>37.366</v>
      </c>
      <c r="C16" s="7">
        <f>[1]Data!$AV$466+[1]Data!$AY$466+[2]Data!$AZ$466</f>
        <v>15.053999999999998</v>
      </c>
      <c r="D16" s="7">
        <f>[1]Data!$AX$533+[2]Data!$BB$533</f>
        <v>24.841999999999999</v>
      </c>
      <c r="E16" s="7">
        <f>[1]Data!$AS$601</f>
        <v>47.948</v>
      </c>
      <c r="F16" s="7">
        <f>SUM(B16:E16)</f>
        <v>125.21000000000001</v>
      </c>
      <c r="G16" s="7">
        <f>[1]Data!$AW$136+[1]Data!$BG$136</f>
        <v>25.348907534937453</v>
      </c>
      <c r="H16" s="6">
        <f>F16+G16</f>
        <v>150.55890753493748</v>
      </c>
      <c r="I16" s="2"/>
      <c r="J16" s="6"/>
    </row>
    <row r="17" spans="1:10" ht="15.75" x14ac:dyDescent="0.25">
      <c r="A17" s="3"/>
      <c r="B17" s="6"/>
      <c r="C17" s="6"/>
      <c r="D17" s="6"/>
      <c r="E17" s="6"/>
      <c r="F17" s="7"/>
      <c r="G17" s="6"/>
      <c r="H17" s="6"/>
      <c r="I17" s="2"/>
      <c r="J17" s="6"/>
    </row>
    <row r="18" spans="1:10" ht="15.75" x14ac:dyDescent="0.25">
      <c r="A18" s="3" t="s">
        <v>20</v>
      </c>
      <c r="B18" s="7">
        <v>167.464</v>
      </c>
      <c r="C18" s="7">
        <v>257.03800000000001</v>
      </c>
      <c r="D18" s="7">
        <v>60.773000000000003</v>
      </c>
      <c r="E18" s="7">
        <v>9.44</v>
      </c>
      <c r="F18" s="7">
        <f t="shared" si="0"/>
        <v>494.71500000000003</v>
      </c>
      <c r="G18" s="6"/>
      <c r="H18" s="6"/>
      <c r="I18" s="2"/>
      <c r="J18" s="6"/>
    </row>
    <row r="19" spans="1:10" ht="15.75" x14ac:dyDescent="0.25">
      <c r="A19" s="3" t="s">
        <v>21</v>
      </c>
      <c r="B19" s="2">
        <v>759.09299999999996</v>
      </c>
      <c r="C19" s="2">
        <v>647.80799999999988</v>
      </c>
      <c r="D19" s="2">
        <v>261.70500000000027</v>
      </c>
      <c r="E19" s="2">
        <v>1190.1236064968523</v>
      </c>
      <c r="F19" s="2">
        <f>SUM(B19:E19)</f>
        <v>2858.7296064968523</v>
      </c>
      <c r="G19" s="6"/>
      <c r="H19" s="6"/>
      <c r="I19" s="2"/>
      <c r="J19" s="6"/>
    </row>
    <row r="20" spans="1:10" ht="15.75" x14ac:dyDescent="0.25">
      <c r="A20" s="3"/>
      <c r="B20" s="2"/>
      <c r="C20" s="2"/>
      <c r="D20" s="2"/>
      <c r="E20" s="2"/>
      <c r="F20" s="2"/>
      <c r="G20" s="4"/>
      <c r="H20" s="4"/>
      <c r="I20" s="3"/>
      <c r="J20" s="3"/>
    </row>
    <row r="21" spans="1:10" ht="15.75" x14ac:dyDescent="0.25">
      <c r="A21" s="3"/>
      <c r="B21" s="2"/>
      <c r="C21" s="2"/>
      <c r="D21" s="2"/>
      <c r="E21" s="2"/>
      <c r="F21" s="4" t="s">
        <v>22</v>
      </c>
      <c r="G21" s="2">
        <v>246.52828173088378</v>
      </c>
      <c r="H21" s="2">
        <f>G21</f>
        <v>246.52828173088378</v>
      </c>
      <c r="I21" s="3"/>
      <c r="J21" s="3"/>
    </row>
    <row r="22" spans="1:10" ht="15.75" x14ac:dyDescent="0.25">
      <c r="A22" s="3"/>
      <c r="B22" s="2"/>
      <c r="C22" s="4"/>
      <c r="D22" s="4"/>
      <c r="E22" s="3"/>
      <c r="F22" s="4" t="s">
        <v>23</v>
      </c>
      <c r="G22" s="2">
        <v>441.029</v>
      </c>
      <c r="H22" s="2">
        <f>G22</f>
        <v>441.029</v>
      </c>
      <c r="I22" s="3"/>
      <c r="J22" s="3"/>
    </row>
    <row r="23" spans="1:10" ht="15.75" x14ac:dyDescent="0.25">
      <c r="A23" s="3"/>
      <c r="B23" s="4"/>
      <c r="C23" s="4"/>
      <c r="D23" s="4"/>
      <c r="E23" s="3"/>
      <c r="F23" s="4" t="s">
        <v>24</v>
      </c>
      <c r="G23" s="2">
        <v>216.71711550656951</v>
      </c>
      <c r="H23" s="2">
        <f>G23</f>
        <v>216.71711550656951</v>
      </c>
      <c r="I23" s="3"/>
      <c r="J23" s="3"/>
    </row>
    <row r="24" spans="1:10" ht="15.75" x14ac:dyDescent="0.25">
      <c r="A24" s="3"/>
      <c r="B24" s="4"/>
      <c r="C24" s="2"/>
      <c r="D24" s="2"/>
      <c r="E24" s="3"/>
      <c r="F24" s="4" t="s">
        <v>25</v>
      </c>
      <c r="G24" s="6">
        <v>38.104999999999997</v>
      </c>
      <c r="H24" s="6">
        <f>G24</f>
        <v>38.104999999999997</v>
      </c>
      <c r="I24" s="3"/>
      <c r="J24" s="3"/>
    </row>
    <row r="25" spans="1:10" ht="15.75" x14ac:dyDescent="0.25">
      <c r="B25" s="9"/>
      <c r="C25" s="4"/>
      <c r="D25" s="4"/>
      <c r="E25" s="3"/>
      <c r="F25" s="4" t="s">
        <v>26</v>
      </c>
      <c r="G25" s="2">
        <v>1376.9343047723908</v>
      </c>
      <c r="H25" s="2">
        <v>3740.9469112692436</v>
      </c>
      <c r="I25" s="6"/>
      <c r="J25" s="3"/>
    </row>
    <row r="26" spans="1:10" x14ac:dyDescent="0.25">
      <c r="B26" s="10"/>
      <c r="F26" s="1"/>
      <c r="G26" s="5"/>
      <c r="H26" s="1"/>
    </row>
    <row r="27" spans="1:10" x14ac:dyDescent="0.25">
      <c r="B27" s="9"/>
      <c r="G27" s="5"/>
      <c r="H27" s="5"/>
      <c r="I27" s="5"/>
    </row>
    <row r="28" spans="1:10" x14ac:dyDescent="0.25">
      <c r="G28" s="1"/>
      <c r="H28" s="8"/>
    </row>
    <row r="29" spans="1:10" x14ac:dyDescent="0.25">
      <c r="G29" s="1"/>
    </row>
  </sheetData>
  <pageMargins left="0.7" right="0.7" top="0.75" bottom="0.75" header="0.3" footer="0.3"/>
  <pageSetup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NYS Energy R&amp;D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AS2</dc:creator>
  <cp:lastModifiedBy>Matthew H. Milford</cp:lastModifiedBy>
  <cp:lastPrinted>2012-04-09T15:40:04Z</cp:lastPrinted>
  <dcterms:created xsi:type="dcterms:W3CDTF">2012-04-06T13:33:54Z</dcterms:created>
  <dcterms:modified xsi:type="dcterms:W3CDTF">2021-02-13T04:19:42Z</dcterms:modified>
</cp:coreProperties>
</file>