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consulting-my.sharepoint.com/personal/cwalck_chacompanies_com/Documents/Desktop/Syracuse DES Appendices/"/>
    </mc:Choice>
  </mc:AlternateContent>
  <xr:revisionPtr revIDLastSave="0" documentId="8_{AFE8484E-DEFF-4BCB-8F61-DF37682B81B4}" xr6:coauthVersionLast="47" xr6:coauthVersionMax="47" xr10:uidLastSave="{00000000-0000-0000-0000-000000000000}"/>
  <bookViews>
    <workbookView xWindow="-120" yWindow="-120" windowWidth="29040" windowHeight="15840" tabRatio="726" activeTab="1" xr2:uid="{00000000-000D-0000-FFFF-FFFF00000000}"/>
  </bookViews>
  <sheets>
    <sheet name="Cat A Instructions " sheetId="23" r:id="rId1"/>
    <sheet name="Cat A_District " sheetId="24" r:id="rId2"/>
    <sheet name="Cat A_Systems &amp; Technology " sheetId="10" r:id="rId3"/>
    <sheet name="Cat A_Business Model" sheetId="9" r:id="rId4"/>
    <sheet name="Drop down lists" sheetId="2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" i="24" l="1"/>
  <c r="F74" i="24" l="1"/>
  <c r="F73" i="24"/>
  <c r="F67" i="24" l="1"/>
  <c r="E67" i="24"/>
  <c r="E19" i="24"/>
  <c r="F19" i="24"/>
  <c r="E20" i="24"/>
  <c r="F20" i="24"/>
  <c r="E21" i="24"/>
  <c r="F21" i="24"/>
  <c r="E22" i="24"/>
  <c r="F22" i="24"/>
  <c r="E23" i="24"/>
  <c r="F23" i="24"/>
  <c r="E24" i="24"/>
  <c r="F24" i="24"/>
  <c r="E25" i="24"/>
  <c r="F25" i="24"/>
  <c r="E26" i="24"/>
  <c r="F26" i="24"/>
  <c r="E27" i="24"/>
  <c r="F27" i="24"/>
  <c r="E28" i="24"/>
  <c r="F28" i="24"/>
  <c r="E29" i="24"/>
  <c r="F29" i="24"/>
  <c r="E30" i="24"/>
  <c r="F30" i="24"/>
  <c r="E31" i="24"/>
  <c r="F31" i="24"/>
  <c r="E32" i="24"/>
  <c r="F32" i="24"/>
  <c r="E33" i="24"/>
  <c r="F33" i="24"/>
  <c r="E34" i="24"/>
  <c r="F34" i="24"/>
  <c r="E35" i="24"/>
  <c r="F35" i="24"/>
  <c r="E36" i="24"/>
  <c r="F36" i="24"/>
  <c r="E37" i="24"/>
  <c r="E38" i="24"/>
  <c r="F38" i="24"/>
  <c r="E39" i="24"/>
  <c r="F39" i="24"/>
  <c r="E40" i="24"/>
  <c r="F40" i="24"/>
  <c r="E41" i="24"/>
  <c r="F41" i="24"/>
  <c r="E42" i="24"/>
  <c r="F42" i="24"/>
  <c r="E43" i="24"/>
  <c r="F43" i="24"/>
  <c r="E44" i="24"/>
  <c r="F44" i="24"/>
  <c r="E45" i="24"/>
  <c r="F45" i="24"/>
  <c r="E46" i="24"/>
  <c r="F46" i="24"/>
  <c r="E47" i="24"/>
  <c r="F47" i="24"/>
  <c r="E48" i="24"/>
  <c r="F48" i="24"/>
  <c r="E49" i="24"/>
  <c r="F49" i="24"/>
  <c r="E50" i="24"/>
  <c r="F50" i="24"/>
  <c r="E51" i="24"/>
  <c r="F51" i="24"/>
  <c r="E52" i="24"/>
  <c r="F52" i="24"/>
  <c r="E53" i="24"/>
  <c r="F53" i="24"/>
  <c r="E54" i="24"/>
  <c r="F54" i="24"/>
  <c r="E55" i="24"/>
  <c r="F55" i="24"/>
  <c r="E56" i="24"/>
  <c r="F56" i="24"/>
  <c r="E57" i="24"/>
  <c r="F57" i="24"/>
  <c r="E58" i="24"/>
  <c r="F58" i="24"/>
  <c r="E59" i="24"/>
  <c r="F59" i="24"/>
  <c r="E60" i="24"/>
  <c r="F60" i="24"/>
  <c r="E61" i="24"/>
  <c r="F61" i="24"/>
  <c r="E62" i="24"/>
  <c r="F62" i="24"/>
  <c r="E63" i="24"/>
  <c r="F63" i="24"/>
  <c r="E64" i="24"/>
  <c r="F64" i="24"/>
  <c r="E65" i="24"/>
  <c r="F65" i="24"/>
  <c r="E66" i="24"/>
  <c r="F66" i="24"/>
  <c r="F18" i="24"/>
  <c r="E18" i="24"/>
  <c r="T35" i="24" l="1"/>
  <c r="T31" i="24"/>
  <c r="T28" i="24"/>
  <c r="T26" i="24"/>
  <c r="B4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tc={50B3C807-6B18-405A-9ABC-EA0632731463}</author>
  </authors>
  <commentList>
    <comment ref="K18" authorId="0" shapeId="0" xr:uid="{50B3C807-6B18-405A-9ABC-EA0632731463}">
      <text>
        <t>[Threaded comment]
Your version of Excel allows you to read this threaded comment; however, any edits to it will get removed if the file is opened in a newer version of Excel. Learn more: https://go.microsoft.com/fwlink/?linkid=870924
Comment:
    @Walck, Charles These units don’t seem correct, can you check this? 
Reply:
    The values in the Load calcs had the decimal place moved the wrong direction to go from MMBtu/hr to MBtu/hr here.  Updated.</t>
      </text>
    </comment>
  </commentList>
</comments>
</file>

<file path=xl/sharedStrings.xml><?xml version="1.0" encoding="utf-8"?>
<sst xmlns="http://schemas.openxmlformats.org/spreadsheetml/2006/main" count="1120" uniqueCount="410">
  <si>
    <t>NYSERDA Solicitation:
Program Opportunity Notice (PON) 4614
Community Heat Pump Systems
ATTACHMENT A.2</t>
  </si>
  <si>
    <t>Instructions</t>
  </si>
  <si>
    <r>
      <t xml:space="preserve">For those who have been awarded a contract under PON 4614, completion of this data spreadsheet is required as part of the </t>
    </r>
    <r>
      <rPr>
        <b/>
        <sz val="11"/>
        <color theme="1"/>
        <rFont val="Calibri"/>
        <family val="2"/>
        <scheme val="minor"/>
      </rPr>
      <t>Category A Site-Specific Scoping Study final report</t>
    </r>
    <r>
      <rPr>
        <sz val="11"/>
        <color theme="1"/>
        <rFont val="Calibri"/>
        <family val="2"/>
        <scheme val="minor"/>
      </rPr>
      <t xml:space="preserve">.  This Report-Stage spreadsheet updates the data included in the Applicant's submittal, and includes new data collected during the study.  </t>
    </r>
  </si>
  <si>
    <r>
      <t xml:space="preserve">Green shaded cells indicate data that were submitted at the Solicitation Stage. </t>
    </r>
    <r>
      <rPr>
        <b/>
        <sz val="11"/>
        <color rgb="FFC00000"/>
        <rFont val="Calibri"/>
        <family val="2"/>
        <scheme val="minor"/>
      </rPr>
      <t xml:space="preserve"> If previously reported data were updated during the scoping study, enter only the updated responses.  </t>
    </r>
  </si>
  <si>
    <t xml:space="preserve">Yellow shaded cells indicate new information compiled or collected during the scoping study.  </t>
  </si>
  <si>
    <r>
      <t>If  your application is for a different Category (</t>
    </r>
    <r>
      <rPr>
        <b/>
        <sz val="11"/>
        <color theme="1"/>
        <rFont val="Calibri"/>
        <family val="2"/>
        <scheme val="minor"/>
      </rPr>
      <t>Category B</t>
    </r>
    <r>
      <rPr>
        <sz val="11"/>
        <color theme="1"/>
        <rFont val="Calibri"/>
        <family val="2"/>
        <scheme val="minor"/>
      </rPr>
      <t xml:space="preserve"> - Site-Specific Design Study, or </t>
    </r>
    <r>
      <rPr>
        <b/>
        <sz val="11"/>
        <color theme="1"/>
        <rFont val="Calibri"/>
        <family val="2"/>
        <scheme val="minor"/>
      </rPr>
      <t>Category C</t>
    </r>
    <r>
      <rPr>
        <sz val="11"/>
        <color theme="1"/>
        <rFont val="Calibri"/>
        <family val="2"/>
        <scheme val="minor"/>
      </rPr>
      <t xml:space="preserve"> - Site Specific Implementation Project),</t>
    </r>
  </si>
  <si>
    <t xml:space="preserve"> please download and provide information in the relevant Category spreadsheet.</t>
  </si>
  <si>
    <r>
      <t xml:space="preserve">Data to be provided by applicants are grouped into 3 main areas : </t>
    </r>
    <r>
      <rPr>
        <b/>
        <i/>
        <sz val="11"/>
        <color theme="1"/>
        <rFont val="Calibri"/>
        <family val="2"/>
        <scheme val="minor"/>
      </rPr>
      <t xml:space="preserve">District Characteristics , Systems and Technology, and Business Model. </t>
    </r>
    <r>
      <rPr>
        <sz val="11"/>
        <color theme="1"/>
        <rFont val="Calibri"/>
        <family val="2"/>
        <scheme val="minor"/>
      </rPr>
      <t xml:space="preserve"> There is one worksheet tab for each sub-category.</t>
    </r>
  </si>
  <si>
    <t xml:space="preserve">Please fill in information for all 3 worksheets </t>
  </si>
  <si>
    <t>District Characteristics worksheet instructions</t>
  </si>
  <si>
    <t>CA1 Location &amp; Site Area</t>
  </si>
  <si>
    <t>Provide the requested system location data.</t>
  </si>
  <si>
    <t xml:space="preserve">CA2 Building Cluster Scale &amp; Type </t>
  </si>
  <si>
    <t>Characterize the scale of the proposed system.</t>
  </si>
  <si>
    <t xml:space="preserve">CA3 Building Construction/Retrofit </t>
  </si>
  <si>
    <t>Identify whether buildings to be served are new construction, retrofit or both.  Also indicate if building heating/cooling systems will be replaced.</t>
  </si>
  <si>
    <t xml:space="preserve">CA4 District System Construction/Retrofit </t>
  </si>
  <si>
    <t>Identify whether the proposed district energy distribution system will be new construction, retrofit of an existing system, or both.  Indicate distribution system type (high- or low- temp hot water, steam)</t>
  </si>
  <si>
    <t xml:space="preserve">CA5 Building  Address, Type, Size, Conditioned Area, Age </t>
  </si>
  <si>
    <t xml:space="preserve">Provide information for each building to be served by the district system including address, conditioned space, new construction, major building renovation, or retrofit  of heating/cooling system.  </t>
  </si>
  <si>
    <t xml:space="preserve">Indicate building age of existing buildings to be served by the system.  </t>
  </si>
  <si>
    <t xml:space="preserve">CA6  Estimated  Building Loads </t>
  </si>
  <si>
    <t>Provide information regarding building loads.</t>
  </si>
  <si>
    <t xml:space="preserve">CA7  If Retrofit - Energy Systems of Existing Buildings  </t>
  </si>
  <si>
    <t>For existing buildings, identify the primary heating and cooling energy sources, annual energy consumption data from utility bills, and type of heating and cooling system.</t>
  </si>
  <si>
    <t xml:space="preserve">CA8 If Retrofit - Building Conversion Related Information </t>
  </si>
  <si>
    <t xml:space="preserve">For existing buildings, identify whether heat pumps are used and the year the heating and cooling systems were last upgraded or replaced.   </t>
  </si>
  <si>
    <t xml:space="preserve">CA9 Energy Use from Existing Facilities </t>
  </si>
  <si>
    <t xml:space="preserve">Calculate the total energy use for all existing buildings to be served by the system.  </t>
  </si>
  <si>
    <t>CA10 Conditioned Space, Loads and Energy Use</t>
  </si>
  <si>
    <t xml:space="preserve">Calculate the total conditioned area for heating and for cooling for all existing buildings to be served by the system.  </t>
  </si>
  <si>
    <t>Systems and Technology worksheet instructions</t>
  </si>
  <si>
    <t>CA11 Proposed Thermal Capacity from Geothermal Resource</t>
  </si>
  <si>
    <t>The data requested in this section is thermal capacity supplied from the ground heat exchanger (GHX), not supplied to the buildings.</t>
  </si>
  <si>
    <t xml:space="preserve">CA12 Other Thermal Resources Proposed as a (% of Total Thermal Resource ) </t>
  </si>
  <si>
    <t>Identify renewable or waste heat thermal resources that will be used to supplement the heat provided from the GHX.</t>
  </si>
  <si>
    <t>CA13 Ground Heat Exchanger</t>
  </si>
  <si>
    <t xml:space="preserve">Identify the proposed Earth-coupling method(s).  </t>
  </si>
  <si>
    <t>CA14 Heat Pumps</t>
  </si>
  <si>
    <t>Provide information on proposed heat pumps including COPs, entering water temperatures, refrigerant, and equipment information.</t>
  </si>
  <si>
    <t>CA15 Pilot Borehole(s)</t>
  </si>
  <si>
    <t xml:space="preserve">Provide information regarding test bores or wells that were installed during the scoping study.  </t>
  </si>
  <si>
    <t>CA16 Onsite Electric Generation / Storage</t>
  </si>
  <si>
    <t>Identify type and capacity of other renewable power sources or energy storage proposed for the project.</t>
  </si>
  <si>
    <t xml:space="preserve">CA17 Community Distribution Piping Proposed </t>
  </si>
  <si>
    <t>Indicate whether the community distribution system will be a 2-pipe (e.g., ambient loop) or 4-pipe (e.g., separate chilled and hot water piping) system.</t>
  </si>
  <si>
    <t xml:space="preserve">Provide community distribution system information including pipe size, insulation, and length for 2- and 4-pipe systems.  </t>
  </si>
  <si>
    <t>Business Model worksheet instructions</t>
  </si>
  <si>
    <t xml:space="preserve">C18 Building Ownership </t>
  </si>
  <si>
    <t xml:space="preserve">Identify the proposed entity ownership composition of the community system.  </t>
  </si>
  <si>
    <t xml:space="preserve">C19 Proposed System Ownership &amp; Operation </t>
  </si>
  <si>
    <t>Indicate who is the proposed  owner and operator of the community system, whether pubic, private, utility PPA</t>
  </si>
  <si>
    <t>C20 Key Assumptions used for 25 year NPV Life Cycle Cost Analysis</t>
  </si>
  <si>
    <t>Indicate the discount, inflation and rate escalation rates you are using in your business model, along with life expectancy of primary system components.</t>
  </si>
  <si>
    <t>DISTRICT CHARACTERISTICS</t>
  </si>
  <si>
    <t>Applicant:</t>
  </si>
  <si>
    <t>CNYRDPB</t>
  </si>
  <si>
    <t>District Street Address</t>
  </si>
  <si>
    <t>650 Hiawatha Blvd W</t>
  </si>
  <si>
    <t>City/Town, Zipcode</t>
  </si>
  <si>
    <t>Syracuse, NY 13204</t>
  </si>
  <si>
    <t xml:space="preserve">District site area (acres) </t>
  </si>
  <si>
    <t>Latitude , Longitude</t>
  </si>
  <si>
    <t>43.0621192585, -76.1759606307</t>
  </si>
  <si>
    <t xml:space="preserve">Indicate all that apply  </t>
  </si>
  <si>
    <r>
      <t xml:space="preserve">a. SMALL  </t>
    </r>
    <r>
      <rPr>
        <sz val="11"/>
        <color theme="1"/>
        <rFont val="Calibri"/>
        <family val="2"/>
        <scheme val="minor"/>
      </rPr>
      <t xml:space="preserve">e.g. a cluster of ten or more single-family houses </t>
    </r>
  </si>
  <si>
    <t xml:space="preserve">a. New Construction  </t>
  </si>
  <si>
    <t>X</t>
  </si>
  <si>
    <r>
      <t>b. MEDIUM  e</t>
    </r>
    <r>
      <rPr>
        <sz val="11"/>
        <color theme="1"/>
        <rFont val="Calibri"/>
        <family val="2"/>
        <scheme val="minor"/>
      </rPr>
      <t xml:space="preserve">.g. college campus or  multifamily residential complex consisting of multiple buildings, an office or medical park, etc.   </t>
    </r>
  </si>
  <si>
    <t xml:space="preserve">b. Major Retrofit of Existing Buildings  </t>
  </si>
  <si>
    <t xml:space="preserve">b. Retrofit of Existing District Energy Distribution System </t>
  </si>
  <si>
    <r>
      <t xml:space="preserve">c. LARGE  </t>
    </r>
    <r>
      <rPr>
        <sz val="11"/>
        <color theme="1"/>
        <rFont val="Calibri"/>
        <family val="2"/>
        <scheme val="minor"/>
      </rPr>
      <t xml:space="preserve">e.g. an urban core consisting of one or numerous city blocks.  </t>
    </r>
  </si>
  <si>
    <t>c. If both, provide % Mix of New and Retrofit by conditioned area</t>
  </si>
  <si>
    <t>14% New, 86% Retrofit</t>
  </si>
  <si>
    <t>c. If both, provide % Mix of New and Retrofit by conditioned area served</t>
  </si>
  <si>
    <t xml:space="preserve"> </t>
  </si>
  <si>
    <r>
      <t xml:space="preserve">OTHER - </t>
    </r>
    <r>
      <rPr>
        <sz val="11"/>
        <color theme="1"/>
        <rFont val="Calibri"/>
        <family val="2"/>
        <scheme val="minor"/>
      </rPr>
      <t xml:space="preserve">Specify </t>
    </r>
  </si>
  <si>
    <t>d. Replacement of Building Heating/Cooling System</t>
  </si>
  <si>
    <t>Indicate present &amp; proposed distribution system type (e.g., steam, High-temp hot water, etc.)</t>
  </si>
  <si>
    <t xml:space="preserve">Building Number </t>
  </si>
  <si>
    <t>Street Address</t>
  </si>
  <si>
    <r>
      <t xml:space="preserve"> Building Type </t>
    </r>
    <r>
      <rPr>
        <i/>
        <sz val="11"/>
        <color theme="1"/>
        <rFont val="Calibri"/>
        <family val="2"/>
        <scheme val="minor"/>
      </rPr>
      <t xml:space="preserve">(select from drop down list)  </t>
    </r>
  </si>
  <si>
    <t xml:space="preserve">Building Size  (square feet) </t>
  </si>
  <si>
    <r>
      <t xml:space="preserve"> Conditioned Area to be Served - </t>
    </r>
    <r>
      <rPr>
        <b/>
        <i/>
        <sz val="11"/>
        <color theme="1"/>
        <rFont val="Calibri"/>
        <family val="2"/>
        <scheme val="minor"/>
      </rPr>
      <t xml:space="preserve">COOLING </t>
    </r>
    <r>
      <rPr>
        <i/>
        <sz val="11"/>
        <color theme="1"/>
        <rFont val="Calibri"/>
        <family val="2"/>
        <scheme val="minor"/>
      </rPr>
      <t>(square feet)</t>
    </r>
  </si>
  <si>
    <r>
      <t xml:space="preserve">Conditioned Area to be Served - </t>
    </r>
    <r>
      <rPr>
        <b/>
        <i/>
        <sz val="11"/>
        <color theme="1"/>
        <rFont val="Calibri"/>
        <family val="2"/>
        <scheme val="minor"/>
      </rPr>
      <t>HEATING</t>
    </r>
    <r>
      <rPr>
        <b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(square feet)</t>
    </r>
  </si>
  <si>
    <r>
      <t>Type of Construction</t>
    </r>
    <r>
      <rPr>
        <b/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 xml:space="preserve">(New Construction,  Major Renovation,  Retrofit of Heating and Cooling Systems) </t>
    </r>
  </si>
  <si>
    <r>
      <t xml:space="preserve"> If Major Renovation or Retrofit Building Age</t>
    </r>
    <r>
      <rPr>
        <i/>
        <sz val="11"/>
        <rFont val="Calibri"/>
        <family val="2"/>
        <scheme val="minor"/>
      </rPr>
      <t xml:space="preserve"> (years)</t>
    </r>
  </si>
  <si>
    <r>
      <t xml:space="preserve">Summer Peak  Total Cooling Load </t>
    </r>
    <r>
      <rPr>
        <i/>
        <sz val="11"/>
        <color theme="1"/>
        <rFont val="Calibri"/>
        <family val="2"/>
        <scheme val="minor"/>
      </rPr>
      <t>(kBtu/hr)</t>
    </r>
  </si>
  <si>
    <r>
      <t xml:space="preserve">Winter Peak   Total Heating Load </t>
    </r>
    <r>
      <rPr>
        <i/>
        <sz val="11"/>
        <color theme="1"/>
        <rFont val="Calibri"/>
        <family val="2"/>
        <scheme val="minor"/>
      </rPr>
      <t>(kBtu/hr)</t>
    </r>
  </si>
  <si>
    <r>
      <rPr>
        <b/>
        <sz val="11"/>
        <color theme="1"/>
        <rFont val="Calibri"/>
        <family val="2"/>
        <scheme val="minor"/>
      </rPr>
      <t xml:space="preserve">Process Heating Load- Steam or Hot Water 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(e.g. swimming pool, hotel, autoclaves, lab animal cage washing, Other- Specify)  (MMBtu/hour)</t>
    </r>
  </si>
  <si>
    <r>
      <t>Process Cooling Load</t>
    </r>
    <r>
      <rPr>
        <sz val="12"/>
        <color theme="1"/>
        <rFont val="Calibri"/>
        <family val="2"/>
        <scheme val="minor"/>
      </rPr>
      <t xml:space="preserve"> (</t>
    </r>
    <r>
      <rPr>
        <i/>
        <sz val="12"/>
        <color theme="1"/>
        <rFont val="Calibri"/>
        <family val="2"/>
        <scheme val="minor"/>
      </rPr>
      <t>data centers, lasers etc</t>
    </r>
    <r>
      <rPr>
        <sz val="12"/>
        <color theme="1"/>
        <rFont val="Calibri"/>
        <family val="2"/>
        <scheme val="minor"/>
      </rPr>
      <t>)</t>
    </r>
    <r>
      <rPr>
        <i/>
        <sz val="12"/>
        <color theme="1"/>
        <rFont val="Calibri"/>
        <family val="2"/>
        <scheme val="minor"/>
      </rPr>
      <t xml:space="preserve"> (tons)</t>
    </r>
  </si>
  <si>
    <r>
      <t xml:space="preserve">Domestic Hot Water </t>
    </r>
    <r>
      <rPr>
        <i/>
        <sz val="12"/>
        <color theme="1"/>
        <rFont val="Calibri"/>
        <family val="2"/>
        <scheme val="minor"/>
      </rPr>
      <t>(gpm)</t>
    </r>
  </si>
  <si>
    <r>
      <t>Primary Energy Source Currently Used for Heating</t>
    </r>
    <r>
      <rPr>
        <i/>
        <sz val="11"/>
        <color theme="1"/>
        <rFont val="Calibri"/>
        <family val="2"/>
        <scheme val="minor"/>
      </rPr>
      <t xml:space="preserve"> (Oil, Gas, Propane, ConEd Steam, Electricity, Other)</t>
    </r>
  </si>
  <si>
    <r>
      <t xml:space="preserve"> Primary Energy  Source Currently Used for Cooling</t>
    </r>
    <r>
      <rPr>
        <i/>
        <sz val="11"/>
        <color theme="1"/>
        <rFont val="Calibri"/>
        <family val="2"/>
        <scheme val="minor"/>
      </rPr>
      <t xml:space="preserve"> (Electricity, Gas, ConEd Steam, Other) </t>
    </r>
  </si>
  <si>
    <r>
      <t xml:space="preserve"> Annual Gas Consumption from Utility  Bills </t>
    </r>
    <r>
      <rPr>
        <i/>
        <sz val="11"/>
        <color theme="1"/>
        <rFont val="Calibri"/>
        <family val="2"/>
        <scheme val="minor"/>
      </rPr>
      <t>(MMBTU)</t>
    </r>
  </si>
  <si>
    <r>
      <t xml:space="preserve"> Annual Fuel Oil Consumption from Utility Bills </t>
    </r>
    <r>
      <rPr>
        <i/>
        <sz val="11"/>
        <color theme="1"/>
        <rFont val="Calibri"/>
        <family val="2"/>
        <scheme val="minor"/>
      </rPr>
      <t xml:space="preserve">(gal) </t>
    </r>
  </si>
  <si>
    <r>
      <t xml:space="preserve"> Annual Electricity Consumption for cooling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</si>
  <si>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r>
      <t xml:space="preserve"> Annual Electricity Consumption for heating from Utility Bills </t>
    </r>
    <r>
      <rPr>
        <i/>
        <sz val="11"/>
        <color theme="1"/>
        <rFont val="Calibri"/>
        <family val="2"/>
        <scheme val="minor"/>
      </rPr>
      <t xml:space="preserve">(kWh) </t>
    </r>
  </si>
  <si>
    <t>Are annual electricity use data metered for cooling and heating systems or are they estimated from building totals?</t>
  </si>
  <si>
    <r>
      <t xml:space="preserve">Existing Heating System </t>
    </r>
    <r>
      <rPr>
        <sz val="12"/>
        <rFont val="Calibri"/>
        <family val="2"/>
        <scheme val="minor"/>
      </rPr>
      <t xml:space="preserve">(Steam, Hot water, </t>
    </r>
    <r>
      <rPr>
        <i/>
        <sz val="12"/>
        <rFont val="Calibri"/>
        <family val="2"/>
        <scheme val="minor"/>
      </rPr>
      <t xml:space="preserve">Forced air, Radiators, baseboard, hydronic, Other-specify) </t>
    </r>
  </si>
  <si>
    <r>
      <rPr>
        <b/>
        <i/>
        <sz val="12"/>
        <rFont val="Calibri"/>
        <family val="2"/>
        <scheme val="minor"/>
      </rPr>
      <t>Existing  Cooling  System</t>
    </r>
    <r>
      <rPr>
        <b/>
        <sz val="12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 xml:space="preserve">(Window A/C, Central A/C, </t>
    </r>
    <r>
      <rPr>
        <i/>
        <sz val="12"/>
        <rFont val="Calibri"/>
        <family val="2"/>
        <scheme val="minor"/>
      </rPr>
      <t>Forced air, hydronic,   Other-specify)</t>
    </r>
    <r>
      <rPr>
        <b/>
        <i/>
        <sz val="12"/>
        <rFont val="Calibri"/>
        <family val="2"/>
        <scheme val="minor"/>
      </rPr>
      <t xml:space="preserve"> </t>
    </r>
  </si>
  <si>
    <r>
      <t xml:space="preserve"> Heat Pumps Currently Used? </t>
    </r>
    <r>
      <rPr>
        <i/>
        <sz val="11"/>
        <color theme="1"/>
        <rFont val="Calibri"/>
        <family val="2"/>
        <scheme val="minor"/>
      </rPr>
      <t>(Y/N)</t>
    </r>
  </si>
  <si>
    <t>Year HEATING System Last Installed or Replaced</t>
  </si>
  <si>
    <t xml:space="preserve"> Year COOLING System Last Installed or Replaced</t>
  </si>
  <si>
    <r>
      <t xml:space="preserve"> Type of Fan Coil/Unit Ventilator systems in building </t>
    </r>
    <r>
      <rPr>
        <i/>
        <sz val="11"/>
        <color theme="1"/>
        <rFont val="Calibri"/>
        <family val="2"/>
        <scheme val="minor"/>
      </rPr>
      <t xml:space="preserve">(2-pipe or 4-pipe?) </t>
    </r>
  </si>
  <si>
    <r>
      <t xml:space="preserve"> Type of Connection to Distribution System </t>
    </r>
    <r>
      <rPr>
        <i/>
        <sz val="11"/>
        <color theme="1"/>
        <rFont val="Calibri"/>
        <family val="2"/>
        <scheme val="minor"/>
      </rPr>
      <t>(active with pumps or passive with only HX?)</t>
    </r>
  </si>
  <si>
    <t>Barclay Damon</t>
  </si>
  <si>
    <t>125 E Jefferson St</t>
  </si>
  <si>
    <t>Large Office</t>
  </si>
  <si>
    <t>Retrofit of Heating and Cooling Systems</t>
  </si>
  <si>
    <t>N/A</t>
  </si>
  <si>
    <t>Gas</t>
  </si>
  <si>
    <t>Electricity</t>
  </si>
  <si>
    <t>Heat Pump</t>
  </si>
  <si>
    <t>Yes</t>
  </si>
  <si>
    <t>Unk</t>
  </si>
  <si>
    <t>Passive</t>
  </si>
  <si>
    <t>Atrium</t>
  </si>
  <si>
    <t>2 Clinton Sq</t>
  </si>
  <si>
    <t>Estimated</t>
  </si>
  <si>
    <t>Heat Pump - Boiler</t>
  </si>
  <si>
    <t>Heat Pump - Cooling Tower</t>
  </si>
  <si>
    <t>State Tower</t>
  </si>
  <si>
    <t>109 S Warren St</t>
  </si>
  <si>
    <t>Courtyard Marriott</t>
  </si>
  <si>
    <t>300 W Fayette St</t>
  </si>
  <si>
    <t>Hotel</t>
  </si>
  <si>
    <t>US Social Security Admin</t>
  </si>
  <si>
    <t>110 Fayette St</t>
  </si>
  <si>
    <t>M&amp;T Bank</t>
  </si>
  <si>
    <t>101 S Salina St</t>
  </si>
  <si>
    <t>Boiler</t>
  </si>
  <si>
    <t>Water Cooled Chiller</t>
  </si>
  <si>
    <t>No</t>
  </si>
  <si>
    <t>State Office Building</t>
  </si>
  <si>
    <t>333 E Washington St</t>
  </si>
  <si>
    <t>Heat Pump?</t>
  </si>
  <si>
    <t>Heat Pump &amp; Water Cooled Chiller</t>
  </si>
  <si>
    <t>SU-Warehouse</t>
  </si>
  <si>
    <t>350 W Fayette St</t>
  </si>
  <si>
    <t>Medium Office</t>
  </si>
  <si>
    <t>One Park Place</t>
  </si>
  <si>
    <t>300 S State St</t>
  </si>
  <si>
    <t>Key Bank Building</t>
  </si>
  <si>
    <t>201 S Warren St</t>
  </si>
  <si>
    <t>NG Boiler</t>
  </si>
  <si>
    <t>White Memorial</t>
  </si>
  <si>
    <t>100 E Washington St</t>
  </si>
  <si>
    <t>Midrise Apartment</t>
  </si>
  <si>
    <t>PTAC</t>
  </si>
  <si>
    <t>Ramboll</t>
  </si>
  <si>
    <t>333 W Washington St</t>
  </si>
  <si>
    <t>City Hall</t>
  </si>
  <si>
    <t>233 E Washington St</t>
  </si>
  <si>
    <t>(2) 1700 MBH NG steam boilers</t>
  </si>
  <si>
    <t>(7) AHUs, (3) 7-265 T chillers</t>
  </si>
  <si>
    <t>1 Lincoln Center</t>
  </si>
  <si>
    <t>110 W Fayette St</t>
  </si>
  <si>
    <t>Chiller</t>
  </si>
  <si>
    <t>SUNY Oswego MetroCenter</t>
  </si>
  <si>
    <t>2 S Clinton St</t>
  </si>
  <si>
    <t>217 Montgomery St</t>
  </si>
  <si>
    <t>City Hall Commons</t>
  </si>
  <si>
    <t>201 E Washington St</t>
  </si>
  <si>
    <t xml:space="preserve">Heat Pump  </t>
  </si>
  <si>
    <t>Salinas Place</t>
  </si>
  <si>
    <t>205 S Salina St</t>
  </si>
  <si>
    <t>NG Condensing Boilers (9 300 MBH / 7 300 MBH)</t>
  </si>
  <si>
    <t>Modified heat pump; 7-T AC</t>
  </si>
  <si>
    <t>AXA Towers</t>
  </si>
  <si>
    <t>100 Madison St</t>
  </si>
  <si>
    <t>Boilers</t>
  </si>
  <si>
    <t>Onondaga County DH&amp;C Plant</t>
  </si>
  <si>
    <t>421 Montgomery St</t>
  </si>
  <si>
    <t>Natural Gas Steam Boilers</t>
  </si>
  <si>
    <t>Hotel Syracuse</t>
  </si>
  <si>
    <t>100 E Onondaga St</t>
  </si>
  <si>
    <t>Tech Garden</t>
  </si>
  <si>
    <t>235 Harrison St</t>
  </si>
  <si>
    <t>Bank of America</t>
  </si>
  <si>
    <t>1 S Clinton St</t>
  </si>
  <si>
    <t>Clinton Exchange</t>
  </si>
  <si>
    <t>101 N Clinton St</t>
  </si>
  <si>
    <t>National Grid</t>
  </si>
  <si>
    <t>300 W Erie Blvd</t>
  </si>
  <si>
    <t>NG/RTU</t>
  </si>
  <si>
    <t>Post Standard</t>
  </si>
  <si>
    <t>101 N Salina St</t>
  </si>
  <si>
    <t>Galleries of Syracuse</t>
  </si>
  <si>
    <t>441 S Salina St</t>
  </si>
  <si>
    <t>100 Clinton Sq</t>
  </si>
  <si>
    <t>RTU - NG?</t>
  </si>
  <si>
    <t>RTU?</t>
  </si>
  <si>
    <t>City of Syr Criminal Court House</t>
  </si>
  <si>
    <t>505 S State St</t>
  </si>
  <si>
    <t>District Steam</t>
  </si>
  <si>
    <t>District Chilled Water</t>
  </si>
  <si>
    <t>550 Harrison Building</t>
  </si>
  <si>
    <t>550 Harrison St</t>
  </si>
  <si>
    <t>Retail</t>
  </si>
  <si>
    <t xml:space="preserve">Boiler? </t>
  </si>
  <si>
    <t>Air Cooled Chiller</t>
  </si>
  <si>
    <t>Jefferson Clinton Hotel</t>
  </si>
  <si>
    <t>416 S Clinton St</t>
  </si>
  <si>
    <t>None</t>
  </si>
  <si>
    <t>Sky Armory</t>
  </si>
  <si>
    <t>351 S Clinton St</t>
  </si>
  <si>
    <t>RTU</t>
  </si>
  <si>
    <t>Clinton Plaza</t>
  </si>
  <si>
    <t>550 S Clinton St</t>
  </si>
  <si>
    <t>MOST</t>
  </si>
  <si>
    <t>500 S Franklin St</t>
  </si>
  <si>
    <t>600 Montgomery St</t>
  </si>
  <si>
    <t xml:space="preserve">Heat Pump - Boiler? </t>
  </si>
  <si>
    <t>SU-Peck Hall</t>
  </si>
  <si>
    <t>601 E Genesee St</t>
  </si>
  <si>
    <t>Parcel 1</t>
  </si>
  <si>
    <t>328 W Kirkpatrick St</t>
  </si>
  <si>
    <t>New Construction</t>
  </si>
  <si>
    <t>Parcel 2</t>
  </si>
  <si>
    <t>Parcel 3</t>
  </si>
  <si>
    <t>Parcel 4</t>
  </si>
  <si>
    <t>Parcel 5</t>
  </si>
  <si>
    <t>Parcel 6</t>
  </si>
  <si>
    <t>Parcel 7</t>
  </si>
  <si>
    <t>Parcel 8</t>
  </si>
  <si>
    <t>Parcel 9</t>
  </si>
  <si>
    <t>Parcel 10</t>
  </si>
  <si>
    <t>Parcel 11</t>
  </si>
  <si>
    <t>Parcel 12</t>
  </si>
  <si>
    <t>Classroom</t>
  </si>
  <si>
    <t>Medical Office Bldg</t>
  </si>
  <si>
    <t>475 Irving Ave</t>
  </si>
  <si>
    <t>TOTALS</t>
  </si>
  <si>
    <t>a. Total for  All Buildings -   Annual Gas Consumption from Utility Bills for Heating and Cooling (MMBTU)</t>
  </si>
  <si>
    <t>b. Total for  All Buildings -  Annual Oil Consumption from Utility Bills for Heating (gal)</t>
  </si>
  <si>
    <t>c. Total for  All Buildings - Annual Electricity  Consumption from Utility Bills for Heating and Cooling (kWh)</t>
  </si>
  <si>
    <r>
      <t xml:space="preserve">a. Total  for All Buildings -Conditioned Area Served - </t>
    </r>
    <r>
      <rPr>
        <b/>
        <i/>
        <sz val="12"/>
        <color theme="1"/>
        <rFont val="Calibri"/>
        <family val="2"/>
        <scheme val="minor"/>
      </rPr>
      <t xml:space="preserve">Cooling </t>
    </r>
    <r>
      <rPr>
        <b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(square feet)</t>
    </r>
  </si>
  <si>
    <r>
      <t>b. Total for All Buildings Conditioned Area Served -</t>
    </r>
    <r>
      <rPr>
        <b/>
        <i/>
        <sz val="12"/>
        <color theme="1"/>
        <rFont val="Calibri"/>
        <family val="2"/>
        <scheme val="minor"/>
      </rPr>
      <t xml:space="preserve"> Heating </t>
    </r>
    <r>
      <rPr>
        <i/>
        <sz val="12"/>
        <color theme="1"/>
        <rFont val="Calibri"/>
        <family val="2"/>
        <scheme val="minor"/>
      </rPr>
      <t>(square feet)</t>
    </r>
  </si>
  <si>
    <t>SYSTEMS AND TECHNOLOGY</t>
  </si>
  <si>
    <t xml:space="preserve">Summer Peak </t>
  </si>
  <si>
    <t xml:space="preserve">Winter Peak </t>
  </si>
  <si>
    <t xml:space="preserve">Diversified  District Summer Peak </t>
  </si>
  <si>
    <t xml:space="preserve">Diversified District  Winter Peak </t>
  </si>
  <si>
    <r>
      <t xml:space="preserve">Heating  </t>
    </r>
    <r>
      <rPr>
        <i/>
        <sz val="11"/>
        <color theme="1"/>
        <rFont val="Calibri"/>
        <family val="2"/>
        <scheme val="minor"/>
      </rPr>
      <t>(MBtu/hour)</t>
    </r>
  </si>
  <si>
    <r>
      <t xml:space="preserve">Cooling </t>
    </r>
    <r>
      <rPr>
        <i/>
        <sz val="11"/>
        <color theme="1"/>
        <rFont val="Calibri"/>
        <family val="2"/>
        <scheme val="minor"/>
      </rPr>
      <t>(tons)</t>
    </r>
    <r>
      <rPr>
        <b/>
        <sz val="11"/>
        <color theme="1"/>
        <rFont val="Calibri"/>
        <family val="2"/>
        <scheme val="minor"/>
      </rPr>
      <t xml:space="preserve"> </t>
    </r>
  </si>
  <si>
    <r>
      <t>Domestic Hot Water</t>
    </r>
    <r>
      <rPr>
        <i/>
        <sz val="11"/>
        <color theme="1"/>
        <rFont val="Calibri"/>
        <family val="2"/>
        <scheme val="minor"/>
      </rPr>
      <t xml:space="preserve">  (GPM) </t>
    </r>
  </si>
  <si>
    <r>
      <t>Process Heating (</t>
    </r>
    <r>
      <rPr>
        <i/>
        <sz val="11"/>
        <color theme="1"/>
        <rFont val="Calibri"/>
        <family val="2"/>
        <scheme val="minor"/>
      </rPr>
      <t>MBtu/hour)</t>
    </r>
  </si>
  <si>
    <r>
      <t xml:space="preserve">Process Cooling </t>
    </r>
    <r>
      <rPr>
        <i/>
        <sz val="11"/>
        <color theme="1"/>
        <rFont val="Calibri"/>
        <family val="2"/>
        <scheme val="minor"/>
      </rPr>
      <t xml:space="preserve">(tons) </t>
    </r>
  </si>
  <si>
    <t xml:space="preserve">Solar thermal </t>
  </si>
  <si>
    <t>Sewer waste heat recovery</t>
  </si>
  <si>
    <t xml:space="preserve">Waste heat from Data  Center  </t>
  </si>
  <si>
    <t xml:space="preserve">Biomass </t>
  </si>
  <si>
    <t xml:space="preserve">Other - Specify </t>
  </si>
  <si>
    <t>Earth Coupling Method</t>
  </si>
  <si>
    <r>
      <t xml:space="preserve">Closed loop </t>
    </r>
    <r>
      <rPr>
        <i/>
        <sz val="11"/>
        <color theme="1"/>
        <rFont val="Calibri"/>
        <family val="2"/>
        <scheme val="minor"/>
      </rPr>
      <t>(horizontal or vertical) -  (bores or energy piles)</t>
    </r>
  </si>
  <si>
    <r>
      <t>Open loop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(dedicated injection well or seasonal reversal)</t>
    </r>
  </si>
  <si>
    <r>
      <t>Standing column wells</t>
    </r>
    <r>
      <rPr>
        <sz val="11"/>
        <color theme="1"/>
        <rFont val="Calibri"/>
        <family val="2"/>
        <scheme val="minor"/>
      </rPr>
      <t xml:space="preserve"> (specify design bleed %, if any)</t>
    </r>
  </si>
  <si>
    <r>
      <t>Surface water coupled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(lake/pond, river/stream, or marine)</t>
    </r>
  </si>
  <si>
    <r>
      <t xml:space="preserve">Other - </t>
    </r>
    <r>
      <rPr>
        <b/>
        <i/>
        <sz val="11"/>
        <color theme="1"/>
        <rFont val="Calibri"/>
        <family val="2"/>
        <scheme val="minor"/>
      </rPr>
      <t>specify</t>
    </r>
  </si>
  <si>
    <t>GHX Balancing</t>
  </si>
  <si>
    <t>Are seasonal GHX loads balanced?</t>
  </si>
  <si>
    <t xml:space="preserve">Antifreeze used in GHX piping? </t>
  </si>
  <si>
    <t>GHX Land Area</t>
  </si>
  <si>
    <t>Area needed for GHX</t>
  </si>
  <si>
    <t>Percentage of property area</t>
  </si>
  <si>
    <t>Closed Loop Systems - vertical</t>
  </si>
  <si>
    <t>Number of bores (closed loop - vertical)</t>
  </si>
  <si>
    <t>Depth of closed-loop borehole heat exchangers (ft)</t>
  </si>
  <si>
    <r>
      <t>Closed-loop borehole heat exchanger grout thermal conductivity (W/m</t>
    </r>
    <r>
      <rPr>
        <b/>
        <sz val="11"/>
        <color theme="1"/>
        <rFont val="Calibri"/>
        <family val="2"/>
      </rPr>
      <t>°</t>
    </r>
    <r>
      <rPr>
        <b/>
        <sz val="11"/>
        <color theme="1"/>
        <rFont val="Calibri"/>
        <family val="2"/>
        <scheme val="minor"/>
      </rPr>
      <t>K)</t>
    </r>
  </si>
  <si>
    <r>
      <t>Closed-loop antifreeze design temperature (</t>
    </r>
    <r>
      <rPr>
        <b/>
        <sz val="11"/>
        <color theme="1"/>
        <rFont val="Calibri"/>
        <family val="2"/>
      </rPr>
      <t>°F)</t>
    </r>
  </si>
  <si>
    <t>Thermal response test results -  thermal conductivity  (W/m°K)</t>
  </si>
  <si>
    <r>
      <t>Thermal response test results - 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</si>
  <si>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closed-loop boreholes ($)</t>
  </si>
  <si>
    <t>Closed Loop Systems - horizontal</t>
  </si>
  <si>
    <t>Length of horizontal closed-loop heat exchanger trench (ft)</t>
  </si>
  <si>
    <t>Horizontal closed-loop heat exchanger depth below grade (ft)</t>
  </si>
  <si>
    <t>Horizontal closed-loop heat exchanger construction (e.g., slinky, # pipes per trench)</t>
  </si>
  <si>
    <t>CAPEX of horizontal closed-loop heat exchanger ($)</t>
  </si>
  <si>
    <t>Open-Loop Systems</t>
  </si>
  <si>
    <t>No. of open-loop wells</t>
  </si>
  <si>
    <t>Depth of open-loop wells (ft)</t>
  </si>
  <si>
    <t>Open-loop well borehole and screen diameter (in)</t>
  </si>
  <si>
    <t>Design open-loop well extraction rate (gpm/well)</t>
  </si>
  <si>
    <t>Design open-loop well injection rate (gpm/well)</t>
  </si>
  <si>
    <t>Open -loop system configuration (ATES or dedicated injection well)</t>
  </si>
  <si>
    <t>Open-loop well drilling method</t>
  </si>
  <si>
    <t>Open-loop well screen length (ft)</t>
  </si>
  <si>
    <t>CAPEX of open-loop well system ($)</t>
  </si>
  <si>
    <t>Standing-Column Well Systems</t>
  </si>
  <si>
    <t>No. of standing column wells</t>
  </si>
  <si>
    <t>Depth of standing column wells (ft)</t>
  </si>
  <si>
    <t>Standing column well design bleed rate (%, gpm/well)</t>
  </si>
  <si>
    <r>
      <t>Standing column well design thermal diffusivity (m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/s)</t>
    </r>
  </si>
  <si>
    <t>CAPEX of standing column wells ($/ft)</t>
  </si>
  <si>
    <t>Heat Pump Configuration (centralized, distributed or both)</t>
  </si>
  <si>
    <t>Both</t>
  </si>
  <si>
    <t>For distributed heat pumps, complete  for each type</t>
  </si>
  <si>
    <t xml:space="preserve">Heat Pump Type </t>
  </si>
  <si>
    <t xml:space="preserve">Make &amp; Model </t>
  </si>
  <si>
    <t>Number</t>
  </si>
  <si>
    <t xml:space="preserve">Heating Capacity (MBtu/hr) Full/Part </t>
  </si>
  <si>
    <t xml:space="preserve">Heating COP Full/Part </t>
  </si>
  <si>
    <r>
      <t>Heating COP EWT (</t>
    </r>
    <r>
      <rPr>
        <b/>
        <sz val="11"/>
        <color theme="1"/>
        <rFont val="Calibri"/>
        <family val="2"/>
      </rPr>
      <t>°F)</t>
    </r>
  </si>
  <si>
    <t xml:space="preserve">Cooling Capacity (MBtu/hr) (tons) Full/Part </t>
  </si>
  <si>
    <t>Cooling EER (Btu/wh) Full/Part</t>
  </si>
  <si>
    <t>Cooling EER EWT (°F)</t>
  </si>
  <si>
    <r>
      <t xml:space="preserve">Refrigerant </t>
    </r>
    <r>
      <rPr>
        <sz val="11"/>
        <color theme="1"/>
        <rFont val="Calibri"/>
        <family val="2"/>
        <scheme val="minor"/>
      </rPr>
      <t xml:space="preserve">(R134A, NH3, CO2, Other - specify) </t>
    </r>
  </si>
  <si>
    <t>No. of pilot boreholes</t>
  </si>
  <si>
    <t>Proposed pilot well use</t>
  </si>
  <si>
    <t>Additional value / use of pilot well(s)</t>
  </si>
  <si>
    <r>
      <rPr>
        <b/>
        <sz val="11"/>
        <color theme="1"/>
        <rFont val="Calibri"/>
        <family val="2"/>
        <scheme val="minor"/>
      </rPr>
      <t>Ground surface elevation</t>
    </r>
    <r>
      <rPr>
        <i/>
        <sz val="11"/>
        <color theme="1"/>
        <rFont val="Calibri"/>
        <family val="2"/>
        <scheme val="minor"/>
      </rPr>
      <t xml:space="preserve"> (ft)</t>
    </r>
  </si>
  <si>
    <t>Geophysical logging conducted?</t>
  </si>
  <si>
    <t>Thermal response testing conducted?</t>
  </si>
  <si>
    <t>Aquifer pumping test conducted?</t>
  </si>
  <si>
    <t>Groundwater sampling conducted?</t>
  </si>
  <si>
    <t>Soil or groundwater sampling conducted?</t>
  </si>
  <si>
    <r>
      <t>Measured ambient ground water temperature (</t>
    </r>
    <r>
      <rPr>
        <b/>
        <sz val="11"/>
        <color theme="1"/>
        <rFont val="Calibri"/>
        <family val="2"/>
      </rPr>
      <t>° F)</t>
    </r>
  </si>
  <si>
    <t>Subsurface contamination potential?</t>
  </si>
  <si>
    <t>Drilling method</t>
  </si>
  <si>
    <r>
      <rPr>
        <b/>
        <sz val="11"/>
        <color theme="1"/>
        <rFont val="Calibri"/>
        <family val="2"/>
        <scheme val="minor"/>
      </rPr>
      <t xml:space="preserve">Borehole Depth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</si>
  <si>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Groundwater Depth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(ft)</t>
    </r>
  </si>
  <si>
    <r>
      <rPr>
        <b/>
        <sz val="11"/>
        <color theme="1"/>
        <rFont val="Calibri"/>
        <family val="2"/>
        <scheme val="minor"/>
      </rPr>
      <t>Borehole Diamete</t>
    </r>
    <r>
      <rPr>
        <sz val="11"/>
        <color theme="1"/>
        <rFont val="Calibri"/>
        <family val="2"/>
        <scheme val="minor"/>
      </rPr>
      <t xml:space="preserve">r </t>
    </r>
    <r>
      <rPr>
        <i/>
        <sz val="11"/>
        <color theme="1"/>
        <rFont val="Calibri"/>
        <family val="2"/>
        <scheme val="minor"/>
      </rPr>
      <t>(in)</t>
    </r>
  </si>
  <si>
    <r>
      <rPr>
        <b/>
        <sz val="11"/>
        <color theme="1"/>
        <rFont val="Calibri"/>
        <family val="2"/>
        <scheme val="minor"/>
      </rPr>
      <t>Geologic conditions in target formation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(bedrock, surficial/glacial, coastal plain)</t>
    </r>
  </si>
  <si>
    <t>Solar PV</t>
  </si>
  <si>
    <t>Solar PV capacity (kW)</t>
  </si>
  <si>
    <t>Wind Turbine</t>
  </si>
  <si>
    <t xml:space="preserve">Wind turbine capacity (kW) </t>
  </si>
  <si>
    <t>Battery Storage</t>
  </si>
  <si>
    <t>Battery Storage Capacity (AH)</t>
  </si>
  <si>
    <t>No. of distribution pipes (2 or 4)</t>
  </si>
  <si>
    <t xml:space="preserve">2 pipe </t>
  </si>
  <si>
    <t xml:space="preserve">Pipe Material </t>
  </si>
  <si>
    <t xml:space="preserve"> Pipe Diameter  (inches) </t>
  </si>
  <si>
    <t xml:space="preserve">Insulation Type </t>
  </si>
  <si>
    <t xml:space="preserve"> 4 pipe </t>
  </si>
  <si>
    <t xml:space="preserve">Chilled Water </t>
  </si>
  <si>
    <t xml:space="preserve">   Pipe Material  </t>
  </si>
  <si>
    <t xml:space="preserve">Pipe Diameter  (inches) </t>
  </si>
  <si>
    <t xml:space="preserve"> Insulation Type </t>
  </si>
  <si>
    <t xml:space="preserve">Hot Water </t>
  </si>
  <si>
    <t>BUSINESS MODEL</t>
  </si>
  <si>
    <t>Ownership</t>
  </si>
  <si>
    <t xml:space="preserve">Buildings all owned by a single entity  </t>
  </si>
  <si>
    <t xml:space="preserve">Buildings having unrelated owners </t>
  </si>
  <si>
    <t>Buildings owned by a cooperative or association</t>
  </si>
  <si>
    <t>System owned/operated by a private entity</t>
  </si>
  <si>
    <t xml:space="preserve">System owned/operated by a public entity  (municipality) </t>
  </si>
  <si>
    <t>System owned by a public entity and operated by a private entity</t>
  </si>
  <si>
    <t xml:space="preserve">System owned/operated by  a utility  </t>
  </si>
  <si>
    <t xml:space="preserve">System owned by a private or public entity and operated by another private entity </t>
  </si>
  <si>
    <t>System owned/operated  by a public-private partnership.</t>
  </si>
  <si>
    <t>Economic Factors</t>
  </si>
  <si>
    <t xml:space="preserve">input values here - the values are examples </t>
  </si>
  <si>
    <t xml:space="preserve">Economic Discount Rate or Hurdle  Rate  </t>
  </si>
  <si>
    <t>General Inflation Rate</t>
  </si>
  <si>
    <t>/year</t>
  </si>
  <si>
    <t>Electricity Escalation Rate</t>
  </si>
  <si>
    <t>Useful life of Ground Heat Exchanger Loop</t>
  </si>
  <si>
    <t>years</t>
  </si>
  <si>
    <t xml:space="preserve">Useful life of GSHP </t>
  </si>
  <si>
    <t>Building Types</t>
  </si>
  <si>
    <t>Type of Construction</t>
  </si>
  <si>
    <t xml:space="preserve">Classroom </t>
  </si>
  <si>
    <t>Research Lab</t>
  </si>
  <si>
    <t>Major Renovation</t>
  </si>
  <si>
    <t>Data Center</t>
  </si>
  <si>
    <t>Dormitory</t>
  </si>
  <si>
    <t>Primary Energy Source Currently Used for Heating</t>
  </si>
  <si>
    <t>Oil</t>
  </si>
  <si>
    <t>Small Office</t>
  </si>
  <si>
    <t>Residential- Single family</t>
  </si>
  <si>
    <t>Propane</t>
  </si>
  <si>
    <t>Residential  - Multi family</t>
  </si>
  <si>
    <t>ConEd Steam</t>
  </si>
  <si>
    <t>Residential - Multi floor</t>
  </si>
  <si>
    <t>Warehouse</t>
  </si>
  <si>
    <t>Other</t>
  </si>
  <si>
    <t>Stand Alone Retail</t>
  </si>
  <si>
    <t>Strip Mall</t>
  </si>
  <si>
    <t>Primary Energy  Source Currently Used for Cooling</t>
  </si>
  <si>
    <t>Primary School</t>
  </si>
  <si>
    <t>Secondary School</t>
  </si>
  <si>
    <t>Supermarket</t>
  </si>
  <si>
    <t>Quick Service Restaurant</t>
  </si>
  <si>
    <t>Full Service Restaurant</t>
  </si>
  <si>
    <t>Hospital</t>
  </si>
  <si>
    <t>Outpatient Health Clinic</t>
  </si>
  <si>
    <t>Small Hotel</t>
  </si>
  <si>
    <t>Large Hotel</t>
  </si>
  <si>
    <t>Drilling Method</t>
  </si>
  <si>
    <t>Midrise Apt</t>
  </si>
  <si>
    <t>Air rotary</t>
  </si>
  <si>
    <t>Other - Specify</t>
  </si>
  <si>
    <t>Mud rotary</t>
  </si>
  <si>
    <t>Dual rotary</t>
  </si>
  <si>
    <t>Subsurface contamination potential</t>
  </si>
  <si>
    <t>DTH air hammer</t>
  </si>
  <si>
    <t>Unknown</t>
  </si>
  <si>
    <t>DTW water hammer</t>
  </si>
  <si>
    <t>Known contaminated</t>
  </si>
  <si>
    <t>Sonic</t>
  </si>
  <si>
    <t>Known uncontaminated</t>
  </si>
  <si>
    <t>Auger</t>
  </si>
  <si>
    <t>Unlikely</t>
  </si>
  <si>
    <t>Likely</t>
  </si>
  <si>
    <t>Geologic conditions in target formation</t>
  </si>
  <si>
    <t>Bedrock</t>
  </si>
  <si>
    <t>Surficial / glacial deposits</t>
  </si>
  <si>
    <t>Coastal plain deposits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</si>
</sst>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2" fillId="0" borderId="0" xfId="0" applyFont="1"/>
    <xf numFmtId="0" fontId="0" fillId="2" borderId="0" xfId="0" applyFill="1"/>
    <xf numFmtId="0" fontId="0" fillId="0" borderId="0" xfId="0" applyAlignment="1">
      <alignment wrapText="1"/>
    </xf>
    <xf numFmtId="0" fontId="7" fillId="0" borderId="0" xfId="0" applyFont="1"/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2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4" fontId="0" fillId="2" borderId="0" xfId="1" applyNumberFormat="1" applyFont="1" applyFill="1" applyBorder="1" applyAlignment="1" applyProtection="1">
      <alignment horizontal="left" vertical="top"/>
      <protection locked="0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left" indent="1"/>
    </xf>
    <xf numFmtId="0" fontId="2" fillId="3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 wrapText="1"/>
    </xf>
    <xf numFmtId="164" fontId="0" fillId="2" borderId="1" xfId="1" applyNumberFormat="1" applyFont="1" applyFill="1" applyBorder="1" applyAlignment="1" applyProtection="1">
      <alignment horizontal="left" vertical="top"/>
      <protection locked="0"/>
    </xf>
    <xf numFmtId="0" fontId="2" fillId="5" borderId="1" xfId="0" applyFont="1" applyFill="1" applyBorder="1" applyAlignment="1">
      <alignment horizontal="left" vertical="top" wrapText="1" indent="1"/>
    </xf>
    <xf numFmtId="0" fontId="0" fillId="2" borderId="1" xfId="0" applyFill="1" applyBorder="1" applyAlignment="1">
      <alignment horizontal="left" vertical="top"/>
    </xf>
    <xf numFmtId="164" fontId="0" fillId="2" borderId="1" xfId="1" applyNumberFormat="1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left" vertical="top"/>
    </xf>
    <xf numFmtId="164" fontId="0" fillId="2" borderId="0" xfId="1" applyNumberFormat="1" applyFont="1" applyFill="1" applyBorder="1" applyAlignment="1" applyProtection="1">
      <alignment horizontal="left" vertical="top" wrapText="1"/>
      <protection locked="0"/>
    </xf>
    <xf numFmtId="0" fontId="6" fillId="2" borderId="8" xfId="0" applyFont="1" applyFill="1" applyBorder="1"/>
    <xf numFmtId="0" fontId="6" fillId="2" borderId="9" xfId="0" applyFont="1" applyFill="1" applyBorder="1"/>
    <xf numFmtId="0" fontId="0" fillId="0" borderId="0" xfId="0" applyAlignment="1">
      <alignment horizontal="left" indent="3"/>
    </xf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7" fillId="2" borderId="0" xfId="0" applyFont="1" applyFill="1"/>
    <xf numFmtId="0" fontId="0" fillId="2" borderId="0" xfId="0" applyFill="1" applyAlignment="1">
      <alignment wrapText="1"/>
    </xf>
    <xf numFmtId="0" fontId="0" fillId="4" borderId="1" xfId="0" applyFill="1" applyBorder="1" applyAlignment="1">
      <alignment horizontal="left" indent="1"/>
    </xf>
    <xf numFmtId="0" fontId="2" fillId="4" borderId="1" xfId="0" applyFont="1" applyFill="1" applyBorder="1" applyAlignment="1">
      <alignment horizontal="left" indent="1"/>
    </xf>
    <xf numFmtId="0" fontId="2" fillId="3" borderId="10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7" fillId="5" borderId="1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vertical="top" wrapText="1"/>
    </xf>
    <xf numFmtId="0" fontId="2" fillId="5" borderId="2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indent="1"/>
    </xf>
    <xf numFmtId="0" fontId="0" fillId="5" borderId="1" xfId="0" applyFill="1" applyBorder="1" applyAlignment="1">
      <alignment horizontal="left" indent="1"/>
    </xf>
    <xf numFmtId="0" fontId="6" fillId="0" borderId="0" xfId="0" applyFont="1" applyAlignment="1">
      <alignment horizontal="left" vertical="top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left" vertical="top" wrapText="1"/>
    </xf>
    <xf numFmtId="0" fontId="0" fillId="5" borderId="0" xfId="0" applyFill="1" applyAlignment="1">
      <alignment horizontal="left" vertical="top"/>
    </xf>
    <xf numFmtId="0" fontId="5" fillId="2" borderId="0" xfId="0" applyFont="1" applyFill="1" applyAlignment="1">
      <alignment horizontal="center" vertical="top" wrapText="1"/>
    </xf>
    <xf numFmtId="0" fontId="6" fillId="5" borderId="0" xfId="0" applyFont="1" applyFill="1" applyAlignment="1">
      <alignment horizontal="left" indent="1"/>
    </xf>
    <xf numFmtId="0" fontId="5" fillId="5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/>
    </xf>
    <xf numFmtId="0" fontId="5" fillId="0" borderId="0" xfId="0" applyFont="1" applyAlignment="1">
      <alignment horizontal="left" vertical="top"/>
    </xf>
    <xf numFmtId="0" fontId="17" fillId="0" borderId="0" xfId="0" applyFont="1"/>
    <xf numFmtId="0" fontId="18" fillId="0" borderId="0" xfId="0" applyFont="1"/>
    <xf numFmtId="0" fontId="0" fillId="2" borderId="0" xfId="0" applyFill="1" applyAlignment="1">
      <alignment horizontal="center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11" xfId="0" applyFont="1" applyFill="1" applyBorder="1" applyAlignment="1">
      <alignment horizontal="left" vertical="top"/>
    </xf>
    <xf numFmtId="0" fontId="2" fillId="2" borderId="11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164" fontId="0" fillId="0" borderId="0" xfId="1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center" vertical="top"/>
    </xf>
    <xf numFmtId="164" fontId="0" fillId="0" borderId="5" xfId="1" applyNumberFormat="1" applyFont="1" applyFill="1" applyBorder="1" applyAlignment="1" applyProtection="1">
      <alignment horizontal="left" vertical="top" wrapText="1"/>
      <protection locked="0"/>
    </xf>
    <xf numFmtId="0" fontId="2" fillId="5" borderId="7" xfId="0" applyFont="1" applyFill="1" applyBorder="1" applyAlignment="1">
      <alignment horizontal="left" indent="1"/>
    </xf>
    <xf numFmtId="0" fontId="2" fillId="5" borderId="6" xfId="0" applyFont="1" applyFill="1" applyBorder="1" applyAlignment="1">
      <alignment horizontal="left" indent="1"/>
    </xf>
    <xf numFmtId="0" fontId="2" fillId="5" borderId="10" xfId="0" applyFont="1" applyFill="1" applyBorder="1" applyAlignment="1">
      <alignment horizontal="left" indent="1"/>
    </xf>
    <xf numFmtId="0" fontId="2" fillId="4" borderId="4" xfId="0" applyFont="1" applyFill="1" applyBorder="1" applyAlignment="1">
      <alignment horizontal="left" indent="1"/>
    </xf>
    <xf numFmtId="0" fontId="2" fillId="5" borderId="4" xfId="0" applyFont="1" applyFill="1" applyBorder="1" applyAlignment="1">
      <alignment horizontal="left" indent="1"/>
    </xf>
    <xf numFmtId="0" fontId="2" fillId="5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right" vertical="center"/>
    </xf>
    <xf numFmtId="0" fontId="17" fillId="0" borderId="0" xfId="0" applyFont="1" applyAlignment="1">
      <alignment horizontal="left" vertical="top"/>
    </xf>
    <xf numFmtId="0" fontId="0" fillId="4" borderId="3" xfId="0" applyFill="1" applyBorder="1" applyAlignment="1">
      <alignment horizontal="left" indent="1"/>
    </xf>
    <xf numFmtId="0" fontId="0" fillId="5" borderId="8" xfId="0" applyFill="1" applyBorder="1" applyAlignment="1">
      <alignment horizontal="left" indent="3"/>
    </xf>
    <xf numFmtId="0" fontId="0" fillId="5" borderId="11" xfId="0" applyFill="1" applyBorder="1" applyAlignment="1">
      <alignment horizontal="left" wrapText="1" indent="3"/>
    </xf>
    <xf numFmtId="0" fontId="0" fillId="5" borderId="7" xfId="0" applyFill="1" applyBorder="1" applyAlignment="1">
      <alignment horizontal="left" indent="3"/>
    </xf>
    <xf numFmtId="0" fontId="0" fillId="5" borderId="5" xfId="0" applyFill="1" applyBorder="1" applyAlignment="1">
      <alignment horizontal="left" wrapText="1" indent="3"/>
    </xf>
    <xf numFmtId="0" fontId="0" fillId="5" borderId="2" xfId="0" applyFill="1" applyBorder="1" applyAlignment="1">
      <alignment horizontal="left" indent="3"/>
    </xf>
    <xf numFmtId="0" fontId="0" fillId="5" borderId="4" xfId="0" applyFill="1" applyBorder="1" applyAlignment="1">
      <alignment horizontal="left" wrapText="1" indent="3"/>
    </xf>
    <xf numFmtId="0" fontId="0" fillId="5" borderId="1" xfId="0" applyFill="1" applyBorder="1" applyAlignment="1">
      <alignment wrapText="1"/>
    </xf>
    <xf numFmtId="0" fontId="0" fillId="3" borderId="8" xfId="0" applyFill="1" applyBorder="1" applyAlignment="1">
      <alignment horizontal="left" indent="3"/>
    </xf>
    <xf numFmtId="0" fontId="0" fillId="3" borderId="11" xfId="0" applyFill="1" applyBorder="1" applyAlignment="1">
      <alignment horizontal="left" wrapText="1" indent="3"/>
    </xf>
    <xf numFmtId="0" fontId="0" fillId="3" borderId="2" xfId="0" applyFill="1" applyBorder="1" applyAlignment="1">
      <alignment horizontal="left" indent="3"/>
    </xf>
    <xf numFmtId="0" fontId="0" fillId="3" borderId="4" xfId="0" applyFill="1" applyBorder="1" applyAlignment="1">
      <alignment horizontal="left" wrapText="1" indent="3"/>
    </xf>
    <xf numFmtId="0" fontId="0" fillId="3" borderId="4" xfId="0" applyFill="1" applyBorder="1" applyAlignment="1">
      <alignment horizontal="left" wrapText="1" indent="1"/>
    </xf>
    <xf numFmtId="0" fontId="0" fillId="3" borderId="4" xfId="0" applyFill="1" applyBorder="1"/>
    <xf numFmtId="0" fontId="0" fillId="3" borderId="1" xfId="0" applyFill="1" applyBorder="1" applyAlignment="1">
      <alignment horizontal="left" indent="3"/>
    </xf>
    <xf numFmtId="0" fontId="2" fillId="2" borderId="14" xfId="0" applyFont="1" applyFill="1" applyBorder="1"/>
    <xf numFmtId="0" fontId="2" fillId="0" borderId="0" xfId="0" applyFont="1" applyAlignment="1">
      <alignment vertical="top"/>
    </xf>
    <xf numFmtId="0" fontId="3" fillId="0" borderId="0" xfId="0" applyFont="1"/>
    <xf numFmtId="0" fontId="2" fillId="2" borderId="0" xfId="0" applyFont="1" applyFill="1"/>
    <xf numFmtId="0" fontId="6" fillId="2" borderId="0" xfId="0" applyFont="1" applyFill="1"/>
    <xf numFmtId="0" fontId="2" fillId="5" borderId="15" xfId="0" applyFont="1" applyFill="1" applyBorder="1" applyAlignment="1">
      <alignment horizontal="left" indent="1"/>
    </xf>
    <xf numFmtId="0" fontId="2" fillId="5" borderId="13" xfId="0" applyFont="1" applyFill="1" applyBorder="1" applyAlignment="1">
      <alignment horizontal="left" indent="1"/>
    </xf>
    <xf numFmtId="0" fontId="2" fillId="4" borderId="1" xfId="0" applyFont="1" applyFill="1" applyBorder="1" applyAlignment="1">
      <alignment wrapText="1"/>
    </xf>
    <xf numFmtId="0" fontId="0" fillId="4" borderId="1" xfId="0" applyFill="1" applyBorder="1"/>
    <xf numFmtId="0" fontId="0" fillId="4" borderId="1" xfId="0" applyFill="1" applyBorder="1" applyAlignment="1">
      <alignment horizontal="left" vertical="top"/>
    </xf>
    <xf numFmtId="0" fontId="6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4" borderId="0" xfId="0" applyFill="1"/>
    <xf numFmtId="0" fontId="0" fillId="5" borderId="0" xfId="0" applyFill="1"/>
    <xf numFmtId="0" fontId="2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2" fillId="5" borderId="4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 wrapText="1"/>
    </xf>
    <xf numFmtId="0" fontId="2" fillId="4" borderId="4" xfId="0" applyFont="1" applyFill="1" applyBorder="1" applyAlignment="1">
      <alignment horizontal="left" vertical="top" wrapText="1"/>
    </xf>
    <xf numFmtId="0" fontId="2" fillId="4" borderId="6" xfId="0" applyFont="1" applyFill="1" applyBorder="1" applyAlignment="1">
      <alignment horizontal="left" vertical="top" wrapText="1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7" fillId="4" borderId="7" xfId="0" applyFont="1" applyFill="1" applyBorder="1"/>
    <xf numFmtId="0" fontId="7" fillId="4" borderId="5" xfId="0" applyFont="1" applyFill="1" applyBorder="1"/>
    <xf numFmtId="0" fontId="7" fillId="4" borderId="15" xfId="0" applyFont="1" applyFill="1" applyBorder="1"/>
    <xf numFmtId="0" fontId="2" fillId="4" borderId="1" xfId="0" applyFont="1" applyFill="1" applyBorder="1"/>
    <xf numFmtId="0" fontId="7" fillId="4" borderId="1" xfId="0" applyFont="1" applyFill="1" applyBorder="1"/>
    <xf numFmtId="0" fontId="2" fillId="0" borderId="5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2" fillId="0" borderId="13" xfId="0" applyFont="1" applyBorder="1" applyAlignment="1">
      <alignment horizontal="left" indent="1"/>
    </xf>
    <xf numFmtId="0" fontId="2" fillId="0" borderId="16" xfId="0" applyFont="1" applyBorder="1"/>
    <xf numFmtId="0" fontId="0" fillId="0" borderId="17" xfId="0" applyBorder="1" applyAlignment="1">
      <alignment horizontal="left" vertical="top"/>
    </xf>
    <xf numFmtId="0" fontId="21" fillId="0" borderId="17" xfId="0" applyFont="1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/>
    <xf numFmtId="0" fontId="2" fillId="0" borderId="16" xfId="0" applyFont="1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21" fillId="0" borderId="20" xfId="0" applyFont="1" applyBorder="1" applyAlignment="1">
      <alignment horizontal="left" vertical="top"/>
    </xf>
    <xf numFmtId="0" fontId="2" fillId="0" borderId="16" xfId="0" applyFont="1" applyBorder="1" applyAlignment="1">
      <alignment wrapText="1"/>
    </xf>
    <xf numFmtId="0" fontId="0" fillId="0" borderId="17" xfId="0" applyBorder="1"/>
    <xf numFmtId="0" fontId="0" fillId="0" borderId="21" xfId="0" applyBorder="1"/>
    <xf numFmtId="0" fontId="0" fillId="0" borderId="22" xfId="0" applyBorder="1"/>
    <xf numFmtId="0" fontId="2" fillId="5" borderId="1" xfId="0" applyFont="1" applyFill="1" applyBorder="1" applyAlignment="1">
      <alignment horizontal="center" vertical="center" wrapText="1"/>
    </xf>
    <xf numFmtId="3" fontId="0" fillId="5" borderId="1" xfId="0" applyNumberForma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top"/>
    </xf>
    <xf numFmtId="0" fontId="0" fillId="2" borderId="0" xfId="0" applyFill="1" applyAlignment="1">
      <alignment horizontal="center" vertical="top"/>
    </xf>
    <xf numFmtId="164" fontId="0" fillId="4" borderId="1" xfId="1" applyNumberFormat="1" applyFont="1" applyFill="1" applyBorder="1" applyAlignment="1" applyProtection="1">
      <alignment horizontal="center" vertical="top" wrapText="1"/>
      <protection locked="0"/>
    </xf>
    <xf numFmtId="164" fontId="0" fillId="0" borderId="0" xfId="1" applyNumberFormat="1" applyFont="1" applyFill="1" applyBorder="1" applyAlignment="1" applyProtection="1">
      <alignment horizontal="center" vertical="top" wrapText="1"/>
      <protection locked="0"/>
    </xf>
    <xf numFmtId="164" fontId="0" fillId="5" borderId="1" xfId="1" applyNumberFormat="1" applyFont="1" applyFill="1" applyBorder="1" applyAlignment="1" applyProtection="1">
      <alignment horizontal="center" vertical="top"/>
      <protection locked="0"/>
    </xf>
    <xf numFmtId="0" fontId="2" fillId="4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left" vertical="center" wrapText="1"/>
    </xf>
    <xf numFmtId="3" fontId="0" fillId="4" borderId="1" xfId="0" applyNumberFormat="1" applyFill="1" applyBorder="1" applyAlignment="1">
      <alignment horizontal="center" vertical="top" wrapText="1"/>
    </xf>
    <xf numFmtId="0" fontId="6" fillId="2" borderId="0" xfId="0" applyFont="1" applyFill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164" fontId="0" fillId="5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/>
    </xf>
    <xf numFmtId="164" fontId="0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37" fontId="0" fillId="5" borderId="1" xfId="1" applyNumberFormat="1" applyFont="1" applyFill="1" applyBorder="1" applyAlignment="1" applyProtection="1">
      <alignment horizontal="center" vertical="center"/>
      <protection locked="0"/>
    </xf>
    <xf numFmtId="37" fontId="2" fillId="5" borderId="1" xfId="1" applyNumberFormat="1" applyFont="1" applyFill="1" applyBorder="1" applyAlignment="1" applyProtection="1">
      <alignment horizontal="center" vertical="center"/>
      <protection locked="0"/>
    </xf>
    <xf numFmtId="3" fontId="0" fillId="5" borderId="1" xfId="0" applyNumberFormat="1" applyFill="1" applyBorder="1" applyAlignment="1">
      <alignment horizontal="center" vertical="center"/>
    </xf>
    <xf numFmtId="3" fontId="2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wrapText="1"/>
    </xf>
    <xf numFmtId="3" fontId="2" fillId="5" borderId="1" xfId="0" applyNumberFormat="1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center"/>
    </xf>
    <xf numFmtId="9" fontId="2" fillId="5" borderId="3" xfId="0" applyNumberFormat="1" applyFont="1" applyFill="1" applyBorder="1" applyAlignment="1">
      <alignment horizontal="left" indent="1"/>
    </xf>
    <xf numFmtId="0" fontId="0" fillId="3" borderId="1" xfId="0" applyFill="1" applyBorder="1" applyAlignment="1">
      <alignment horizontal="center"/>
    </xf>
    <xf numFmtId="3" fontId="0" fillId="5" borderId="0" xfId="0" applyNumberFormat="1" applyFill="1" applyAlignment="1">
      <alignment horizontal="center" vertical="top"/>
    </xf>
    <xf numFmtId="0" fontId="0" fillId="5" borderId="0" xfId="0" applyFill="1" applyAlignment="1">
      <alignment horizontal="center" vertical="top"/>
    </xf>
    <xf numFmtId="164" fontId="0" fillId="5" borderId="0" xfId="1" applyNumberFormat="1" applyFont="1" applyFill="1" applyAlignment="1">
      <alignment horizontal="center" vertical="top"/>
    </xf>
    <xf numFmtId="0" fontId="5" fillId="0" borderId="0" xfId="0" applyFont="1" applyAlignment="1">
      <alignment horizontal="center" vertical="top"/>
    </xf>
    <xf numFmtId="9" fontId="2" fillId="5" borderId="1" xfId="0" applyNumberFormat="1" applyFont="1" applyFill="1" applyBorder="1" applyAlignment="1">
      <alignment horizontal="left" indent="1"/>
    </xf>
    <xf numFmtId="165" fontId="0" fillId="3" borderId="1" xfId="2" applyNumberFormat="1" applyFont="1" applyFill="1" applyBorder="1" applyAlignment="1" applyProtection="1">
      <alignment horizontal="center"/>
      <protection locked="0"/>
    </xf>
    <xf numFmtId="0" fontId="7" fillId="6" borderId="0" xfId="0" applyFont="1" applyFill="1" applyAlignment="1">
      <alignment horizontal="left" wrapText="1"/>
    </xf>
    <xf numFmtId="0" fontId="7" fillId="6" borderId="0" xfId="0" applyFont="1" applyFill="1" applyAlignment="1">
      <alignment horizontal="left"/>
    </xf>
    <xf numFmtId="0" fontId="2" fillId="2" borderId="2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</cellXfs>
  <cellStyles count="3">
    <cellStyle name="Comma" xfId="1" builtinId="3"/>
    <cellStyle name="Normal" xfId="0" builtinId="0"/>
    <cellStyle name="Percent" xfId="2" builtinId="5"/>
  </cellStyles>
  <dxfs count="17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104775</xdr:colOff>
      <xdr:row>0</xdr:row>
      <xdr:rowOff>1</xdr:rowOff>
    </xdr:from>
    <xdr:to>
      <xdr:col>17</xdr:col>
      <xdr:colOff>0</xdr:colOff>
      <xdr:row>1</xdr:row>
      <xdr:rowOff>31298</xdr:rowOff>
    </xdr:to>
    <xdr:sp macro="" textlink="">
      <xdr:nvSpPr>
        <xdr:cNvPr id="2" name="Freeform: 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391275" y="1"/>
          <a:ext cx="2486025" cy="945697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</a:t>
          </a:r>
        </a:p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(Final</a:t>
          </a:r>
          <a:r>
            <a:rPr lang="en-US" sz="1400" b="1" kern="1200" baseline="0"/>
            <a:t> Report for Category A Instructions part 2)</a:t>
          </a:r>
        </a:p>
      </xdr:txBody>
    </xdr:sp>
    <xdr:clientData/>
  </xdr:twoCellAnchor>
  <xdr:twoCellAnchor>
    <xdr:from>
      <xdr:col>5</xdr:col>
      <xdr:colOff>179615</xdr:colOff>
      <xdr:row>0</xdr:row>
      <xdr:rowOff>0</xdr:rowOff>
    </xdr:from>
    <xdr:to>
      <xdr:col>11</xdr:col>
      <xdr:colOff>419100</xdr:colOff>
      <xdr:row>1</xdr:row>
      <xdr:rowOff>27215</xdr:rowOff>
    </xdr:to>
    <xdr:sp macro="" textlink="">
      <xdr:nvSpPr>
        <xdr:cNvPr id="3" name="Freeform: 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76089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87085</xdr:colOff>
      <xdr:row>1</xdr:row>
      <xdr:rowOff>8165</xdr:rowOff>
    </xdr:to>
    <xdr:sp macro="" textlink="">
      <xdr:nvSpPr>
        <xdr:cNvPr id="12" name="Freeform: Shape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  <xdr:twoCellAnchor>
    <xdr:from>
      <xdr:col>2</xdr:col>
      <xdr:colOff>152400</xdr:colOff>
      <xdr:row>0</xdr:row>
      <xdr:rowOff>9525</xdr:rowOff>
    </xdr:from>
    <xdr:to>
      <xdr:col>3</xdr:col>
      <xdr:colOff>1228725</xdr:colOff>
      <xdr:row>2</xdr:row>
      <xdr:rowOff>117022</xdr:rowOff>
    </xdr:to>
    <xdr:sp macro="" textlink="">
      <xdr:nvSpPr>
        <xdr:cNvPr id="4" name="Freeform: Shap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3562350" y="9525"/>
          <a:ext cx="2486025" cy="945697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</a:t>
          </a:r>
        </a:p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(Final</a:t>
          </a:r>
          <a:r>
            <a:rPr lang="en-US" sz="1400" b="1" kern="1200" baseline="0"/>
            <a:t> Report for Category A Instructions part 2)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2268310</xdr:colOff>
      <xdr:row>1</xdr:row>
      <xdr:rowOff>55790</xdr:rowOff>
    </xdr:to>
    <xdr:sp macro="" textlink="">
      <xdr:nvSpPr>
        <xdr:cNvPr id="5" name="Freeform: Shape 2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  <xdr:twoCellAnchor>
    <xdr:from>
      <xdr:col>1</xdr:col>
      <xdr:colOff>2362200</xdr:colOff>
      <xdr:row>0</xdr:row>
      <xdr:rowOff>0</xdr:rowOff>
    </xdr:from>
    <xdr:to>
      <xdr:col>2</xdr:col>
      <xdr:colOff>1009650</xdr:colOff>
      <xdr:row>2</xdr:row>
      <xdr:rowOff>155122</xdr:rowOff>
    </xdr:to>
    <xdr:sp macro="" textlink="">
      <xdr:nvSpPr>
        <xdr:cNvPr id="6" name="Freeform: Shape 1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3590925" y="0"/>
          <a:ext cx="2486025" cy="945697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</a:t>
          </a:r>
        </a:p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(Final</a:t>
          </a:r>
          <a:r>
            <a:rPr lang="en-US" sz="1400" b="1" kern="1200" baseline="0"/>
            <a:t> Report for Category A Instructions part 2)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753835</xdr:colOff>
      <xdr:row>0</xdr:row>
      <xdr:rowOff>608240</xdr:rowOff>
    </xdr:to>
    <xdr:sp macro="" textlink="">
      <xdr:nvSpPr>
        <xdr:cNvPr id="8" name="Freeform: Shape 2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0" y="0"/>
          <a:ext cx="3497035" cy="608240"/>
        </a:xfrm>
        <a:custGeom>
          <a:avLst/>
          <a:gdLst>
            <a:gd name="connsiteX0" fmla="*/ 0 w 1447451"/>
            <a:gd name="connsiteY0" fmla="*/ 0 h 441296"/>
            <a:gd name="connsiteX1" fmla="*/ 1447451 w 1447451"/>
            <a:gd name="connsiteY1" fmla="*/ 0 h 441296"/>
            <a:gd name="connsiteX2" fmla="*/ 1447451 w 1447451"/>
            <a:gd name="connsiteY2" fmla="*/ 441296 h 441296"/>
            <a:gd name="connsiteX3" fmla="*/ 0 w 1447451"/>
            <a:gd name="connsiteY3" fmla="*/ 441296 h 441296"/>
            <a:gd name="connsiteX4" fmla="*/ 0 w 1447451"/>
            <a:gd name="connsiteY4" fmla="*/ 0 h 44129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447451" h="441296">
              <a:moveTo>
                <a:pt x="0" y="0"/>
              </a:moveTo>
              <a:lnTo>
                <a:pt x="1447451" y="0"/>
              </a:lnTo>
              <a:lnTo>
                <a:pt x="1447451" y="441296"/>
              </a:lnTo>
              <a:lnTo>
                <a:pt x="0" y="441296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6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hemeClr val="accent5">
            <a:hueOff val="0"/>
            <a:satOff val="0"/>
            <a:lumOff val="0"/>
            <a:alphaOff val="0"/>
          </a:schemeClr>
        </a:fillRef>
        <a:effectRef idx="0">
          <a:schemeClr val="accent5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6350" tIns="6350" rIns="6350" bIns="6350" numCol="1" spcCol="1270" anchor="ctr" anchorCtr="0">
          <a:noAutofit/>
        </a:bodyPr>
        <a:lstStyle/>
        <a:p>
          <a:pPr marL="0" lvl="0" indent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Category A: Site-specific scoping study</a:t>
          </a:r>
        </a:p>
      </xdr:txBody>
    </xdr:sp>
    <xdr:clientData/>
  </xdr:twoCellAnchor>
  <xdr:twoCellAnchor>
    <xdr:from>
      <xdr:col>1</xdr:col>
      <xdr:colOff>819150</xdr:colOff>
      <xdr:row>0</xdr:row>
      <xdr:rowOff>0</xdr:rowOff>
    </xdr:from>
    <xdr:to>
      <xdr:col>2</xdr:col>
      <xdr:colOff>190500</xdr:colOff>
      <xdr:row>2</xdr:row>
      <xdr:rowOff>97972</xdr:rowOff>
    </xdr:to>
    <xdr:sp macro="" textlink="">
      <xdr:nvSpPr>
        <xdr:cNvPr id="4" name="Freeform: Shape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3562350" y="0"/>
          <a:ext cx="2486025" cy="945697"/>
        </a:xfrm>
        <a:custGeom>
          <a:avLst/>
          <a:gdLst>
            <a:gd name="connsiteX0" fmla="*/ 0 w 2741123"/>
            <a:gd name="connsiteY0" fmla="*/ 0 h 433873"/>
            <a:gd name="connsiteX1" fmla="*/ 2741123 w 2741123"/>
            <a:gd name="connsiteY1" fmla="*/ 0 h 433873"/>
            <a:gd name="connsiteX2" fmla="*/ 2741123 w 2741123"/>
            <a:gd name="connsiteY2" fmla="*/ 433873 h 433873"/>
            <a:gd name="connsiteX3" fmla="*/ 0 w 2741123"/>
            <a:gd name="connsiteY3" fmla="*/ 433873 h 433873"/>
            <a:gd name="connsiteX4" fmla="*/ 0 w 2741123"/>
            <a:gd name="connsiteY4" fmla="*/ 0 h 433873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2741123" h="433873">
              <a:moveTo>
                <a:pt x="0" y="0"/>
              </a:moveTo>
              <a:lnTo>
                <a:pt x="2741123" y="0"/>
              </a:lnTo>
              <a:lnTo>
                <a:pt x="2741123" y="433873"/>
              </a:lnTo>
              <a:lnTo>
                <a:pt x="0" y="433873"/>
              </a:lnTo>
              <a:lnTo>
                <a:pt x="0" y="0"/>
              </a:lnTo>
              <a:close/>
            </a:path>
          </a:pathLst>
        </a:custGeom>
        <a:solidFill>
          <a:schemeClr val="accent5">
            <a:lumMod val="75000"/>
          </a:schemeClr>
        </a:solidFill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 spcFirstLastPara="0" vert="horz" wrap="square" lIns="17143" tIns="17145" rIns="17146" bIns="17145" numCol="1" spcCol="1270" anchor="ctr" anchorCtr="0">
          <a:noAutofit/>
        </a:bodyPr>
        <a:lstStyle/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Report Stage</a:t>
          </a:r>
        </a:p>
        <a:p>
          <a:pPr marL="0" lvl="0" indent="0" algn="ctr" defTabSz="120015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lang="en-US" sz="1400" b="1" kern="1200"/>
            <a:t>(Final</a:t>
          </a:r>
          <a:r>
            <a:rPr lang="en-US" sz="1400" b="1" kern="1200" baseline="0"/>
            <a:t> Report for Category A Instructions part 2)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Walck, Charles" id="{D374C5AC-1A60-45DA-9279-26C0075BC414}" userId="CWalck@chacompanies.com" providerId="PeoplePicker"/>
  <person displayName="Hall, Brendan" id="{268E8910-9037-4D0D-9351-A6409D34637D}" userId="S::BHall@chacompanies.com::d62e829f-6fd9-4c72-acbd-05c824514bf8" providerId="AD"/>
  <person displayName="Walck, Charles" id="{9A19241B-45AD-4AF5-AD09-CE9A6BFA2F86}" userId="S::CWalck@chacompanies.com::2dc86fb1-8d43-4d8c-9a1d-b683319c73c0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18" dT="2023-08-28T14:53:13.61" personId="{268E8910-9037-4D0D-9351-A6409D34637D}" id="{50B3C807-6B18-405A-9ABC-EA0632731463}">
    <text xml:space="preserve">@Walck, Charles These units don’t seem correct, can you check this? </text>
    <mentions>
      <mention mentionpersonId="{D374C5AC-1A60-45DA-9279-26C0075BC414}" mentionId="{D036B7F5-F365-42BC-8C1F-66B6614ABEA0}" startIndex="0" length="15"/>
    </mentions>
  </threadedComment>
  <threadedComment ref="K18" dT="2023-09-01T14:59:25.42" personId="{9A19241B-45AD-4AF5-AD09-CE9A6BFA2F86}" id="{1E979E64-D8B6-47CE-9724-4F9E05EABD2E}" parentId="{50B3C807-6B18-405A-9ABC-EA0632731463}">
    <text>The values in the Load calcs had the decimal place moved the wrong direction to go from MMBtu/hr to MBtu/hr here.  Updated.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workbookViewId="0">
      <selection activeCell="H15" sqref="H15"/>
    </sheetView>
  </sheetViews>
  <sheetFormatPr defaultColWidth="9.28515625" defaultRowHeight="15" x14ac:dyDescent="0.25"/>
  <cols>
    <col min="1" max="1" width="2.85546875" customWidth="1"/>
    <col min="2" max="2" width="3.85546875" customWidth="1"/>
    <col min="3" max="3" width="22.5703125" customWidth="1"/>
    <col min="4" max="4" width="5.7109375" customWidth="1"/>
    <col min="5" max="5" width="3.7109375" customWidth="1"/>
    <col min="8" max="8" width="8" customWidth="1"/>
    <col min="9" max="9" width="3.7109375" customWidth="1"/>
    <col min="12" max="12" width="6.7109375" customWidth="1"/>
    <col min="13" max="13" width="1.7109375" customWidth="1"/>
  </cols>
  <sheetData>
    <row r="1" spans="1:14" s="4" customFormat="1" ht="72" customHeight="1" x14ac:dyDescent="0.25">
      <c r="A1" s="180" t="s">
        <v>0</v>
      </c>
      <c r="B1" s="181"/>
      <c r="C1" s="181"/>
      <c r="D1" s="181"/>
      <c r="E1" s="181"/>
      <c r="K1" s="29"/>
      <c r="L1" s="29"/>
      <c r="M1" s="29"/>
      <c r="N1" s="29"/>
    </row>
    <row r="2" spans="1:14" s="4" customFormat="1" ht="19.350000000000001" customHeight="1" x14ac:dyDescent="0.25">
      <c r="A2"/>
      <c r="B2"/>
      <c r="C2"/>
      <c r="D2"/>
      <c r="E2"/>
      <c r="F2"/>
      <c r="G2"/>
      <c r="H2"/>
      <c r="I2"/>
      <c r="J2"/>
    </row>
    <row r="3" spans="1:14" ht="23.25" x14ac:dyDescent="0.35">
      <c r="A3" s="55" t="s">
        <v>1</v>
      </c>
    </row>
    <row r="4" spans="1:14" ht="17.100000000000001" customHeight="1" x14ac:dyDescent="0.25">
      <c r="A4" t="s">
        <v>2</v>
      </c>
    </row>
    <row r="5" spans="1:14" ht="17.100000000000001" customHeight="1" x14ac:dyDescent="0.25">
      <c r="A5" s="103" t="s">
        <v>3</v>
      </c>
      <c r="B5" s="103"/>
      <c r="C5" s="103"/>
    </row>
    <row r="6" spans="1:14" ht="17.100000000000001" customHeight="1" x14ac:dyDescent="0.25">
      <c r="A6" s="102" t="s">
        <v>4</v>
      </c>
      <c r="B6" s="102"/>
      <c r="C6" s="102"/>
    </row>
    <row r="7" spans="1:14" ht="17.100000000000001" customHeight="1" x14ac:dyDescent="0.25"/>
    <row r="8" spans="1:14" x14ac:dyDescent="0.25">
      <c r="A8" t="s">
        <v>5</v>
      </c>
    </row>
    <row r="9" spans="1:14" x14ac:dyDescent="0.25">
      <c r="A9" t="s">
        <v>6</v>
      </c>
    </row>
    <row r="11" spans="1:14" x14ac:dyDescent="0.25">
      <c r="A11" t="s">
        <v>7</v>
      </c>
    </row>
    <row r="12" spans="1:14" x14ac:dyDescent="0.25">
      <c r="A12" t="s">
        <v>8</v>
      </c>
    </row>
    <row r="14" spans="1:14" ht="18.75" x14ac:dyDescent="0.3">
      <c r="B14" s="54" t="s">
        <v>9</v>
      </c>
    </row>
    <row r="15" spans="1:14" ht="17.100000000000001" customHeight="1" x14ac:dyDescent="0.25">
      <c r="B15" s="37" t="s">
        <v>10</v>
      </c>
    </row>
    <row r="16" spans="1:14" ht="17.100000000000001" customHeight="1" x14ac:dyDescent="0.25">
      <c r="C16" t="s">
        <v>11</v>
      </c>
    </row>
    <row r="17" spans="2:3" ht="17.100000000000001" customHeight="1" x14ac:dyDescent="0.25">
      <c r="B17" s="37" t="s">
        <v>12</v>
      </c>
    </row>
    <row r="18" spans="2:3" ht="17.100000000000001" customHeight="1" x14ac:dyDescent="0.25">
      <c r="C18" t="s">
        <v>13</v>
      </c>
    </row>
    <row r="19" spans="2:3" ht="17.100000000000001" customHeight="1" x14ac:dyDescent="0.25">
      <c r="B19" s="37" t="s">
        <v>14</v>
      </c>
    </row>
    <row r="20" spans="2:3" ht="17.100000000000001" customHeight="1" x14ac:dyDescent="0.25">
      <c r="B20" s="1"/>
      <c r="C20" t="s">
        <v>15</v>
      </c>
    </row>
    <row r="21" spans="2:3" ht="17.100000000000001" customHeight="1" x14ac:dyDescent="0.25">
      <c r="B21" s="37" t="s">
        <v>16</v>
      </c>
    </row>
    <row r="22" spans="2:3" ht="17.100000000000001" customHeight="1" x14ac:dyDescent="0.25">
      <c r="C22" t="s">
        <v>17</v>
      </c>
    </row>
    <row r="23" spans="2:3" ht="17.100000000000001" customHeight="1" x14ac:dyDescent="0.25">
      <c r="B23" s="37" t="s">
        <v>18</v>
      </c>
    </row>
    <row r="24" spans="2:3" ht="17.100000000000001" customHeight="1" x14ac:dyDescent="0.25">
      <c r="B24" s="1"/>
      <c r="C24" t="s">
        <v>19</v>
      </c>
    </row>
    <row r="25" spans="2:3" ht="17.100000000000001" customHeight="1" x14ac:dyDescent="0.25">
      <c r="B25" s="1"/>
      <c r="C25" t="s">
        <v>20</v>
      </c>
    </row>
    <row r="26" spans="2:3" ht="17.100000000000001" customHeight="1" x14ac:dyDescent="0.25">
      <c r="B26" s="37" t="s">
        <v>21</v>
      </c>
    </row>
    <row r="27" spans="2:3" ht="17.100000000000001" customHeight="1" x14ac:dyDescent="0.25">
      <c r="B27" s="1"/>
      <c r="C27" t="s">
        <v>22</v>
      </c>
    </row>
    <row r="28" spans="2:3" ht="17.100000000000001" customHeight="1" x14ac:dyDescent="0.25">
      <c r="B28" s="37" t="s">
        <v>23</v>
      </c>
    </row>
    <row r="29" spans="2:3" ht="17.100000000000001" customHeight="1" x14ac:dyDescent="0.25">
      <c r="B29" s="37"/>
      <c r="C29" t="s">
        <v>24</v>
      </c>
    </row>
    <row r="30" spans="2:3" ht="17.100000000000001" customHeight="1" x14ac:dyDescent="0.25">
      <c r="B30" s="37" t="s">
        <v>25</v>
      </c>
    </row>
    <row r="31" spans="2:3" ht="17.100000000000001" customHeight="1" x14ac:dyDescent="0.25">
      <c r="B31" s="1"/>
      <c r="C31" t="s">
        <v>26</v>
      </c>
    </row>
    <row r="32" spans="2:3" ht="17.100000000000001" customHeight="1" x14ac:dyDescent="0.25">
      <c r="B32" s="37" t="s">
        <v>27</v>
      </c>
    </row>
    <row r="33" spans="2:3" ht="17.100000000000001" customHeight="1" x14ac:dyDescent="0.25">
      <c r="B33" s="1"/>
      <c r="C33" t="s">
        <v>28</v>
      </c>
    </row>
    <row r="34" spans="2:3" ht="17.100000000000001" customHeight="1" x14ac:dyDescent="0.25">
      <c r="B34" s="37" t="s">
        <v>29</v>
      </c>
    </row>
    <row r="35" spans="2:3" ht="17.100000000000001" customHeight="1" x14ac:dyDescent="0.25">
      <c r="B35" s="1"/>
      <c r="C35" t="s">
        <v>30</v>
      </c>
    </row>
    <row r="36" spans="2:3" ht="17.100000000000001" customHeight="1" x14ac:dyDescent="0.25"/>
    <row r="37" spans="2:3" ht="18.75" x14ac:dyDescent="0.3">
      <c r="B37" s="54" t="s">
        <v>31</v>
      </c>
    </row>
    <row r="38" spans="2:3" ht="17.100000000000001" customHeight="1" x14ac:dyDescent="0.25">
      <c r="B38" s="37" t="s">
        <v>32</v>
      </c>
    </row>
    <row r="39" spans="2:3" ht="17.100000000000001" customHeight="1" x14ac:dyDescent="0.25">
      <c r="B39" s="1"/>
      <c r="C39" t="s">
        <v>33</v>
      </c>
    </row>
    <row r="40" spans="2:3" ht="17.100000000000001" customHeight="1" x14ac:dyDescent="0.25">
      <c r="B40" s="37" t="s">
        <v>34</v>
      </c>
    </row>
    <row r="41" spans="2:3" ht="17.100000000000001" customHeight="1" x14ac:dyDescent="0.25">
      <c r="B41" s="1"/>
      <c r="C41" t="s">
        <v>35</v>
      </c>
    </row>
    <row r="42" spans="2:3" ht="17.100000000000001" customHeight="1" x14ac:dyDescent="0.25">
      <c r="B42" s="37" t="s">
        <v>36</v>
      </c>
    </row>
    <row r="43" spans="2:3" ht="17.100000000000001" customHeight="1" x14ac:dyDescent="0.25">
      <c r="B43" s="1"/>
      <c r="C43" t="s">
        <v>37</v>
      </c>
    </row>
    <row r="44" spans="2:3" ht="17.100000000000001" customHeight="1" x14ac:dyDescent="0.25">
      <c r="B44" s="37" t="s">
        <v>38</v>
      </c>
    </row>
    <row r="45" spans="2:3" ht="17.100000000000001" customHeight="1" x14ac:dyDescent="0.25">
      <c r="B45" s="1"/>
      <c r="C45" t="s">
        <v>39</v>
      </c>
    </row>
    <row r="46" spans="2:3" ht="17.100000000000001" customHeight="1" x14ac:dyDescent="0.25">
      <c r="B46" s="37" t="s">
        <v>40</v>
      </c>
    </row>
    <row r="47" spans="2:3" ht="17.100000000000001" customHeight="1" x14ac:dyDescent="0.25">
      <c r="B47" s="37"/>
      <c r="C47" t="s">
        <v>41</v>
      </c>
    </row>
    <row r="48" spans="2:3" ht="17.100000000000001" customHeight="1" x14ac:dyDescent="0.25">
      <c r="B48" s="37" t="s">
        <v>42</v>
      </c>
    </row>
    <row r="49" spans="2:3" ht="17.100000000000001" customHeight="1" x14ac:dyDescent="0.25">
      <c r="B49" s="37"/>
      <c r="C49" t="s">
        <v>43</v>
      </c>
    </row>
    <row r="50" spans="2:3" ht="17.100000000000001" customHeight="1" x14ac:dyDescent="0.25">
      <c r="B50" s="37" t="s">
        <v>44</v>
      </c>
    </row>
    <row r="51" spans="2:3" ht="17.100000000000001" customHeight="1" x14ac:dyDescent="0.25">
      <c r="C51" t="s">
        <v>45</v>
      </c>
    </row>
    <row r="52" spans="2:3" ht="17.100000000000001" customHeight="1" x14ac:dyDescent="0.25">
      <c r="C52" t="s">
        <v>46</v>
      </c>
    </row>
    <row r="53" spans="2:3" ht="17.100000000000001" customHeight="1" x14ac:dyDescent="0.25"/>
    <row r="54" spans="2:3" ht="18.75" x14ac:dyDescent="0.3">
      <c r="B54" s="54" t="s">
        <v>47</v>
      </c>
    </row>
    <row r="55" spans="2:3" ht="17.100000000000001" customHeight="1" x14ac:dyDescent="0.25">
      <c r="B55" s="1" t="s">
        <v>48</v>
      </c>
    </row>
    <row r="56" spans="2:3" ht="17.100000000000001" customHeight="1" x14ac:dyDescent="0.25">
      <c r="C56" t="s">
        <v>49</v>
      </c>
    </row>
    <row r="57" spans="2:3" ht="17.100000000000001" customHeight="1" x14ac:dyDescent="0.25">
      <c r="B57" s="1" t="s">
        <v>50</v>
      </c>
    </row>
    <row r="58" spans="2:3" ht="17.100000000000001" customHeight="1" x14ac:dyDescent="0.25">
      <c r="C58" t="s">
        <v>51</v>
      </c>
    </row>
    <row r="59" spans="2:3" ht="17.100000000000001" customHeight="1" x14ac:dyDescent="0.25">
      <c r="B59" s="1" t="s">
        <v>52</v>
      </c>
    </row>
    <row r="60" spans="2:3" x14ac:dyDescent="0.25">
      <c r="C60" t="s">
        <v>53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H117"/>
  <sheetViews>
    <sheetView tabSelected="1" topLeftCell="D13" zoomScale="70" zoomScaleNormal="70" workbookViewId="0">
      <selection activeCell="T35" sqref="T35"/>
    </sheetView>
  </sheetViews>
  <sheetFormatPr defaultColWidth="9.28515625" defaultRowHeight="15" x14ac:dyDescent="0.25"/>
  <cols>
    <col min="1" max="1" width="26.42578125" style="9" customWidth="1"/>
    <col min="2" max="2" width="24.7109375" style="9" customWidth="1"/>
    <col min="3" max="3" width="21.140625" style="9" customWidth="1"/>
    <col min="4" max="4" width="23.42578125" style="9" customWidth="1"/>
    <col min="5" max="6" width="21.140625" style="9" customWidth="1"/>
    <col min="7" max="7" width="36.85546875" style="9" bestFit="1" customWidth="1"/>
    <col min="8" max="8" width="17.85546875" style="9" customWidth="1"/>
    <col min="9" max="9" width="2.7109375" style="8" customWidth="1"/>
    <col min="10" max="10" width="18.85546875" style="9" customWidth="1"/>
    <col min="11" max="11" width="14.42578125" style="14" customWidth="1"/>
    <col min="12" max="14" width="21.85546875" style="7" customWidth="1"/>
    <col min="15" max="15" width="2.85546875" style="7" customWidth="1"/>
    <col min="16" max="16" width="18.5703125" style="8" customWidth="1"/>
    <col min="17" max="17" width="17.28515625" style="8" customWidth="1"/>
    <col min="18" max="18" width="15.28515625" style="164" customWidth="1"/>
    <col min="19" max="21" width="17.42578125" style="150" customWidth="1"/>
    <col min="22" max="22" width="18.7109375" style="150" customWidth="1"/>
    <col min="23" max="23" width="43.140625" style="149" customWidth="1"/>
    <col min="24" max="24" width="32.85546875" style="149" customWidth="1"/>
    <col min="25" max="25" width="3.5703125" style="7" customWidth="1"/>
    <col min="26" max="26" width="12.140625" style="9" customWidth="1"/>
    <col min="27" max="27" width="15" style="9" customWidth="1"/>
    <col min="28" max="28" width="15.7109375" style="9" customWidth="1"/>
    <col min="29" max="29" width="16.5703125" style="8" customWidth="1"/>
    <col min="30" max="30" width="18.7109375" style="9" customWidth="1"/>
    <col min="31" max="34" width="12.5703125" style="9" customWidth="1"/>
    <col min="35" max="35" width="19.5703125" style="9" customWidth="1"/>
    <col min="36" max="36" width="20.140625" style="9" customWidth="1"/>
    <col min="37" max="37" width="9.28515625" style="9"/>
    <col min="38" max="38" width="15.7109375" style="9" customWidth="1"/>
    <col min="39" max="16384" width="9.28515625" style="9"/>
  </cols>
  <sheetData>
    <row r="1" spans="1:138" s="43" customFormat="1" ht="47.25" customHeight="1" x14ac:dyDescent="0.25">
      <c r="F1" s="5"/>
      <c r="G1" s="5"/>
      <c r="H1" s="5"/>
      <c r="I1" s="5"/>
      <c r="J1" s="9"/>
      <c r="K1" s="9"/>
      <c r="L1" s="9"/>
      <c r="M1" s="9"/>
      <c r="N1" s="9"/>
      <c r="O1" s="9"/>
      <c r="P1" s="9"/>
      <c r="Q1" s="9"/>
      <c r="R1" s="150"/>
      <c r="S1" s="150"/>
      <c r="T1" s="150"/>
      <c r="U1" s="150"/>
      <c r="V1" s="150"/>
      <c r="W1" s="150"/>
      <c r="X1" s="159"/>
      <c r="Y1" s="63"/>
      <c r="Z1" s="44"/>
      <c r="AA1" s="44"/>
      <c r="AB1" s="44"/>
      <c r="AC1" s="44"/>
      <c r="AD1" s="44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</row>
    <row r="2" spans="1:138" s="43" customFormat="1" ht="18.75" x14ac:dyDescent="0.25">
      <c r="A2" s="72" t="s">
        <v>54</v>
      </c>
      <c r="F2" s="5"/>
      <c r="G2" s="5"/>
      <c r="H2" s="5"/>
      <c r="I2" s="5"/>
      <c r="J2" s="9"/>
      <c r="K2" s="9"/>
      <c r="L2" s="9"/>
      <c r="M2" s="9"/>
      <c r="N2" s="9"/>
      <c r="O2" s="9"/>
      <c r="P2" s="9"/>
      <c r="Q2" s="9"/>
      <c r="R2" s="150"/>
      <c r="S2" s="150"/>
      <c r="T2" s="150"/>
      <c r="U2" s="150"/>
      <c r="V2" s="150"/>
      <c r="W2" s="150"/>
      <c r="X2" s="159"/>
      <c r="AC2" s="45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</row>
    <row r="3" spans="1:138" s="43" customFormat="1" ht="15.75" x14ac:dyDescent="0.25">
      <c r="D3" s="5"/>
      <c r="E3" s="5"/>
      <c r="F3" s="5"/>
      <c r="G3" s="5"/>
      <c r="H3" s="5"/>
      <c r="I3" s="5"/>
      <c r="J3" s="9"/>
      <c r="K3" s="9"/>
      <c r="L3" s="9"/>
      <c r="M3" s="9"/>
      <c r="N3" s="9"/>
      <c r="O3" s="9"/>
      <c r="P3" s="9"/>
      <c r="Q3" s="9"/>
      <c r="R3" s="150"/>
      <c r="S3" s="150"/>
      <c r="T3" s="150"/>
      <c r="U3" s="150"/>
      <c r="V3" s="150"/>
      <c r="W3" s="150"/>
      <c r="X3" s="159"/>
      <c r="AC3" s="45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</row>
    <row r="4" spans="1:138" s="43" customFormat="1" ht="15.75" x14ac:dyDescent="0.25">
      <c r="A4" s="70" t="s">
        <v>55</v>
      </c>
      <c r="B4" s="71" t="s">
        <v>56</v>
      </c>
      <c r="C4" s="5"/>
      <c r="D4" s="5"/>
      <c r="E4" s="5"/>
      <c r="F4" s="5"/>
      <c r="G4" s="5"/>
      <c r="H4" s="5"/>
      <c r="I4" s="5"/>
      <c r="J4" s="9"/>
      <c r="K4" s="9"/>
      <c r="L4" s="9"/>
      <c r="M4" s="9"/>
      <c r="N4" s="9"/>
      <c r="O4" s="9"/>
      <c r="P4" s="9"/>
      <c r="Q4" s="9"/>
      <c r="R4" s="150"/>
      <c r="S4" s="150"/>
      <c r="T4" s="150"/>
      <c r="U4" s="150"/>
      <c r="V4" s="150"/>
      <c r="W4" s="150"/>
      <c r="X4" s="159"/>
      <c r="AC4" s="45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</row>
    <row r="5" spans="1:138" s="43" customFormat="1" ht="15.75" x14ac:dyDescent="0.25">
      <c r="A5" s="5"/>
      <c r="B5" s="5"/>
      <c r="C5" s="5"/>
      <c r="D5" s="5"/>
      <c r="E5" s="5"/>
      <c r="F5" s="5"/>
      <c r="G5" s="5"/>
      <c r="H5" s="5"/>
      <c r="I5" s="5"/>
      <c r="J5" s="9"/>
      <c r="K5" s="9"/>
      <c r="L5" s="9"/>
      <c r="M5" s="9"/>
      <c r="N5" s="9"/>
      <c r="O5" s="9"/>
      <c r="P5" s="9"/>
      <c r="Q5" s="9"/>
      <c r="R5" s="150"/>
      <c r="S5" s="150"/>
      <c r="T5" s="150"/>
      <c r="U5" s="150"/>
      <c r="V5" s="150"/>
      <c r="W5" s="150"/>
      <c r="X5" s="159"/>
      <c r="AC5" s="45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</row>
    <row r="6" spans="1:138" s="6" customFormat="1" ht="15.75" x14ac:dyDescent="0.25">
      <c r="A6" s="5" t="s">
        <v>10</v>
      </c>
      <c r="B6" s="5"/>
      <c r="C6" s="43"/>
      <c r="D6" s="43"/>
      <c r="E6" s="5"/>
      <c r="F6" s="5"/>
      <c r="G6" s="5"/>
      <c r="H6" s="5"/>
      <c r="I6" s="5"/>
      <c r="J6" s="9"/>
      <c r="K6" s="9"/>
      <c r="L6" s="9"/>
      <c r="M6" s="9"/>
      <c r="N6" s="9"/>
      <c r="O6" s="9"/>
      <c r="P6" s="9"/>
      <c r="Q6" s="9"/>
      <c r="R6" s="150"/>
      <c r="S6" s="150"/>
      <c r="T6" s="150"/>
      <c r="U6" s="150"/>
      <c r="V6" s="150"/>
      <c r="W6" s="150"/>
      <c r="X6" s="150"/>
      <c r="Y6" s="9"/>
      <c r="Z6" s="9"/>
      <c r="AA6" s="9"/>
      <c r="AB6" s="9"/>
      <c r="AC6" s="9"/>
      <c r="AD6" s="9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</row>
    <row r="7" spans="1:138" s="6" customFormat="1" x14ac:dyDescent="0.25">
      <c r="A7" s="39" t="s">
        <v>57</v>
      </c>
      <c r="B7" s="157" t="s">
        <v>58</v>
      </c>
      <c r="C7" s="39" t="s">
        <v>59</v>
      </c>
      <c r="D7" s="39" t="s">
        <v>60</v>
      </c>
      <c r="E7" s="9"/>
      <c r="F7" s="5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150"/>
      <c r="S7" s="150"/>
      <c r="T7" s="150"/>
      <c r="U7" s="150"/>
      <c r="V7" s="150"/>
      <c r="W7" s="150"/>
      <c r="X7" s="150"/>
      <c r="Y7" s="9"/>
      <c r="Z7" s="9"/>
      <c r="AA7" s="9"/>
      <c r="AB7" s="9"/>
      <c r="AC7" s="9"/>
      <c r="AD7" s="9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</row>
    <row r="8" spans="1:138" s="6" customFormat="1" ht="30" x14ac:dyDescent="0.25">
      <c r="A8" s="157" t="s">
        <v>61</v>
      </c>
      <c r="B8" s="157"/>
      <c r="C8" s="157" t="s">
        <v>62</v>
      </c>
      <c r="D8" s="39" t="s">
        <v>63</v>
      </c>
      <c r="E8" s="9"/>
      <c r="F8" s="5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150"/>
      <c r="S8" s="150"/>
      <c r="T8" s="150"/>
      <c r="U8" s="150"/>
      <c r="V8" s="150"/>
      <c r="W8" s="150"/>
      <c r="X8" s="150"/>
      <c r="Y8" s="9"/>
      <c r="Z8" s="9"/>
      <c r="AA8" s="9"/>
      <c r="AB8" s="9"/>
      <c r="AC8" s="9"/>
      <c r="AD8" s="9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</row>
    <row r="9" spans="1:138" s="6" customFormat="1" x14ac:dyDescent="0.25">
      <c r="A9" s="5"/>
      <c r="B9" s="5"/>
      <c r="C9" s="5"/>
      <c r="D9" s="5"/>
      <c r="E9" s="5"/>
      <c r="F9" s="5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50"/>
      <c r="S9" s="150"/>
      <c r="T9" s="150"/>
      <c r="U9" s="150"/>
      <c r="V9" s="150"/>
      <c r="W9" s="150"/>
      <c r="X9" s="150"/>
      <c r="Y9" s="9"/>
      <c r="Z9" s="9"/>
      <c r="AA9" s="9"/>
      <c r="AB9" s="9"/>
      <c r="AC9" s="9"/>
      <c r="AD9" s="9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</row>
    <row r="10" spans="1:138" s="5" customFormat="1" ht="30" x14ac:dyDescent="0.25">
      <c r="A10" s="57" t="s">
        <v>12</v>
      </c>
      <c r="B10" s="58" t="s">
        <v>64</v>
      </c>
      <c r="C10" s="59" t="s">
        <v>14</v>
      </c>
      <c r="D10" s="58" t="s">
        <v>64</v>
      </c>
      <c r="E10" s="59" t="s">
        <v>16</v>
      </c>
      <c r="F10" s="60" t="s">
        <v>64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150"/>
      <c r="S10" s="150"/>
      <c r="T10" s="150"/>
      <c r="U10" s="150"/>
      <c r="V10" s="150"/>
      <c r="W10" s="150"/>
      <c r="X10" s="150"/>
      <c r="Y10" s="9"/>
      <c r="Z10" s="9"/>
      <c r="AA10" s="9"/>
      <c r="AB10" s="9"/>
      <c r="AC10" s="9"/>
      <c r="AD10" s="9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</row>
    <row r="11" spans="1:138" s="5" customFormat="1" ht="45" x14ac:dyDescent="0.25">
      <c r="A11" s="18" t="s">
        <v>65</v>
      </c>
      <c r="B11" s="39"/>
      <c r="C11" s="39" t="s">
        <v>66</v>
      </c>
      <c r="D11" s="135" t="s">
        <v>67</v>
      </c>
      <c r="E11" s="39" t="s">
        <v>66</v>
      </c>
      <c r="F11" s="135" t="s">
        <v>67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150"/>
      <c r="S11" s="150"/>
      <c r="T11" s="150"/>
      <c r="U11" s="150"/>
      <c r="V11" s="150"/>
      <c r="W11" s="150"/>
      <c r="X11" s="150"/>
      <c r="Y11" s="9"/>
      <c r="Z11" s="9"/>
      <c r="AA11" s="9"/>
      <c r="AB11" s="9"/>
      <c r="AC11" s="9"/>
      <c r="AD11" s="9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</row>
    <row r="12" spans="1:138" s="5" customFormat="1" ht="90" x14ac:dyDescent="0.25">
      <c r="A12" s="18" t="s">
        <v>68</v>
      </c>
      <c r="B12" s="39"/>
      <c r="C12" s="39" t="s">
        <v>69</v>
      </c>
      <c r="D12" s="135" t="s">
        <v>67</v>
      </c>
      <c r="E12" s="39" t="s">
        <v>70</v>
      </c>
      <c r="F12" s="3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150"/>
      <c r="S12" s="150"/>
      <c r="T12" s="150"/>
      <c r="U12" s="150"/>
      <c r="V12" s="150"/>
      <c r="W12" s="150"/>
      <c r="X12" s="150"/>
      <c r="Y12" s="9"/>
      <c r="Z12" s="9"/>
      <c r="AA12" s="9"/>
      <c r="AB12" s="9"/>
      <c r="AC12" s="9"/>
      <c r="AD12" s="9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  <c r="DF12" s="7"/>
      <c r="DG12" s="7"/>
      <c r="DH12" s="7"/>
      <c r="DI12" s="7"/>
      <c r="DJ12" s="7"/>
      <c r="DK12" s="7"/>
      <c r="DL12" s="7"/>
      <c r="DM12" s="7"/>
      <c r="DN12" s="7"/>
      <c r="DO12" s="7"/>
      <c r="DP12" s="7"/>
      <c r="DQ12" s="7"/>
      <c r="DR12" s="7"/>
      <c r="DS12" s="7"/>
      <c r="DT12" s="7"/>
      <c r="DU12" s="7"/>
      <c r="DV12" s="7"/>
      <c r="DW12" s="7"/>
      <c r="DX12" s="7"/>
      <c r="DY12" s="7"/>
      <c r="DZ12" s="7"/>
      <c r="EA12" s="7"/>
      <c r="EB12" s="7"/>
      <c r="EC12" s="7"/>
      <c r="ED12" s="7"/>
      <c r="EE12" s="7"/>
      <c r="EF12" s="7"/>
      <c r="EG12" s="7"/>
      <c r="EH12" s="7"/>
    </row>
    <row r="13" spans="1:138" s="5" customFormat="1" ht="77.25" customHeight="1" x14ac:dyDescent="0.25">
      <c r="A13" s="18" t="s">
        <v>71</v>
      </c>
      <c r="B13" s="135" t="s">
        <v>67</v>
      </c>
      <c r="C13" s="39" t="s">
        <v>72</v>
      </c>
      <c r="D13" s="135" t="s">
        <v>73</v>
      </c>
      <c r="E13" s="39" t="s">
        <v>74</v>
      </c>
      <c r="F13" s="39"/>
      <c r="G13" s="9"/>
      <c r="H13" s="9"/>
      <c r="I13" s="9"/>
      <c r="J13" s="9"/>
      <c r="K13" s="9"/>
      <c r="L13" s="9"/>
      <c r="M13" s="9" t="s">
        <v>75</v>
      </c>
      <c r="N13" s="9"/>
      <c r="O13" s="9"/>
      <c r="P13" s="9"/>
      <c r="Q13" s="9"/>
      <c r="R13" s="150"/>
      <c r="S13" s="150"/>
      <c r="T13" s="150"/>
      <c r="U13" s="150"/>
      <c r="V13" s="150"/>
      <c r="W13" s="150"/>
      <c r="X13" s="150"/>
      <c r="Y13" s="9"/>
      <c r="Z13" s="9"/>
      <c r="AA13" s="9"/>
      <c r="AB13" s="9"/>
      <c r="AC13" s="9"/>
      <c r="AD13" s="9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  <c r="DF13" s="7"/>
      <c r="DG13" s="7"/>
      <c r="DH13" s="7"/>
      <c r="DI13" s="7"/>
      <c r="DJ13" s="7"/>
      <c r="DK13" s="7"/>
      <c r="DL13" s="7"/>
      <c r="DM13" s="7"/>
      <c r="DN13" s="7"/>
      <c r="DO13" s="7"/>
      <c r="DP13" s="7"/>
      <c r="DQ13" s="7"/>
      <c r="DR13" s="7"/>
      <c r="DS13" s="7"/>
      <c r="DT13" s="7"/>
      <c r="DU13" s="7"/>
      <c r="DV13" s="7"/>
      <c r="DW13" s="7"/>
      <c r="DX13" s="7"/>
      <c r="DY13" s="7"/>
      <c r="DZ13" s="7"/>
      <c r="EA13" s="7"/>
      <c r="EB13" s="7"/>
      <c r="EC13" s="7"/>
      <c r="ED13" s="7"/>
      <c r="EE13" s="7"/>
      <c r="EF13" s="7"/>
      <c r="EG13" s="7"/>
      <c r="EH13" s="7"/>
    </row>
    <row r="14" spans="1:138" ht="75" x14ac:dyDescent="0.25">
      <c r="A14" s="18" t="s">
        <v>76</v>
      </c>
      <c r="B14" s="39"/>
      <c r="C14" s="39" t="s">
        <v>77</v>
      </c>
      <c r="D14" s="39"/>
      <c r="E14" s="39" t="s">
        <v>78</v>
      </c>
      <c r="F14" s="39"/>
      <c r="I14" s="9"/>
      <c r="K14" s="9"/>
      <c r="L14" s="9"/>
      <c r="M14" s="9" t="s">
        <v>75</v>
      </c>
      <c r="N14" s="9"/>
      <c r="O14" s="9"/>
      <c r="P14" s="9"/>
      <c r="Q14" s="9"/>
      <c r="R14" s="150"/>
      <c r="S14" s="150" t="s">
        <v>75</v>
      </c>
      <c r="W14" s="150"/>
      <c r="X14" s="150"/>
      <c r="Y14" s="9"/>
      <c r="AC14" s="9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</row>
    <row r="15" spans="1:138" x14ac:dyDescent="0.25">
      <c r="G15" s="5"/>
      <c r="I15" s="9"/>
      <c r="K15" s="9"/>
      <c r="L15" s="9"/>
      <c r="M15" s="9"/>
      <c r="N15" s="9"/>
      <c r="O15" s="9"/>
      <c r="P15" s="9"/>
      <c r="Q15" s="9"/>
      <c r="R15" s="150"/>
      <c r="W15" s="150"/>
      <c r="X15" s="150"/>
      <c r="Y15" s="9"/>
      <c r="AC15" s="9"/>
      <c r="AD15" s="8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  <c r="DF15" s="7"/>
      <c r="DG15" s="7"/>
      <c r="DH15" s="7"/>
      <c r="DI15" s="7"/>
      <c r="DJ15" s="7"/>
      <c r="DK15" s="7"/>
      <c r="DL15" s="7"/>
      <c r="DM15" s="7"/>
      <c r="DN15" s="7"/>
      <c r="DO15" s="7"/>
      <c r="DP15" s="7"/>
      <c r="DQ15" s="7"/>
      <c r="DR15" s="7"/>
      <c r="DS15" s="7"/>
      <c r="DT15" s="7"/>
      <c r="DU15" s="7"/>
      <c r="DV15" s="7"/>
      <c r="DW15" s="7"/>
      <c r="DX15" s="7"/>
      <c r="DY15" s="7"/>
      <c r="DZ15" s="7"/>
      <c r="EA15" s="7"/>
      <c r="EB15" s="7"/>
      <c r="EC15" s="7"/>
      <c r="ED15" s="7"/>
      <c r="EE15" s="7"/>
      <c r="EF15" s="7"/>
      <c r="EG15" s="7"/>
      <c r="EH15" s="7"/>
    </row>
    <row r="16" spans="1:138" x14ac:dyDescent="0.25">
      <c r="A16" s="5" t="s">
        <v>18</v>
      </c>
      <c r="G16" s="5"/>
      <c r="I16" s="6"/>
      <c r="J16" s="61" t="s">
        <v>21</v>
      </c>
      <c r="K16" s="56"/>
      <c r="L16" s="47"/>
      <c r="M16" s="9"/>
      <c r="N16" s="9"/>
      <c r="O16" s="9"/>
      <c r="P16" s="61" t="s">
        <v>23</v>
      </c>
      <c r="Q16" s="9"/>
      <c r="R16" s="150"/>
      <c r="W16" s="150"/>
      <c r="X16" s="150"/>
      <c r="Y16" s="9"/>
      <c r="Z16" s="6" t="s">
        <v>25</v>
      </c>
      <c r="AA16" s="8"/>
      <c r="AB16" s="8"/>
      <c r="AD16" s="8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</row>
    <row r="17" spans="1:138" s="150" customFormat="1" ht="105" x14ac:dyDescent="0.25">
      <c r="A17" s="138" t="s">
        <v>79</v>
      </c>
      <c r="B17" s="139" t="s">
        <v>80</v>
      </c>
      <c r="C17" s="135" t="s">
        <v>81</v>
      </c>
      <c r="D17" s="139" t="s">
        <v>82</v>
      </c>
      <c r="E17" s="135" t="s">
        <v>83</v>
      </c>
      <c r="F17" s="135" t="s">
        <v>84</v>
      </c>
      <c r="G17" s="135" t="s">
        <v>85</v>
      </c>
      <c r="H17" s="139" t="s">
        <v>86</v>
      </c>
      <c r="I17" s="140"/>
      <c r="J17" s="141" t="s">
        <v>87</v>
      </c>
      <c r="K17" s="141" t="s">
        <v>88</v>
      </c>
      <c r="L17" s="142" t="s">
        <v>89</v>
      </c>
      <c r="M17" s="143" t="s">
        <v>90</v>
      </c>
      <c r="N17" s="144" t="s">
        <v>91</v>
      </c>
      <c r="O17" s="145"/>
      <c r="P17" s="135" t="s">
        <v>92</v>
      </c>
      <c r="Q17" s="135" t="s">
        <v>93</v>
      </c>
      <c r="R17" s="135" t="s">
        <v>94</v>
      </c>
      <c r="S17" s="135" t="s">
        <v>95</v>
      </c>
      <c r="T17" s="135" t="s">
        <v>96</v>
      </c>
      <c r="U17" s="135" t="s">
        <v>97</v>
      </c>
      <c r="V17" s="135" t="s">
        <v>98</v>
      </c>
      <c r="W17" s="146" t="s">
        <v>99</v>
      </c>
      <c r="X17" s="146" t="s">
        <v>100</v>
      </c>
      <c r="Y17" s="147"/>
      <c r="Z17" s="135" t="s">
        <v>101</v>
      </c>
      <c r="AA17" s="148" t="s">
        <v>102</v>
      </c>
      <c r="AB17" s="148" t="s">
        <v>103</v>
      </c>
      <c r="AC17" s="141" t="s">
        <v>104</v>
      </c>
      <c r="AD17" s="141" t="s">
        <v>105</v>
      </c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49"/>
      <c r="AX17" s="149"/>
      <c r="AY17" s="149"/>
      <c r="AZ17" s="149"/>
      <c r="BA17" s="149"/>
      <c r="BB17" s="149"/>
      <c r="BC17" s="149"/>
      <c r="BD17" s="149"/>
      <c r="BE17" s="149"/>
      <c r="BF17" s="149"/>
      <c r="BG17" s="149"/>
      <c r="BH17" s="149"/>
      <c r="BI17" s="149"/>
      <c r="BJ17" s="149"/>
      <c r="BK17" s="149"/>
      <c r="BL17" s="149"/>
      <c r="BM17" s="149"/>
      <c r="BN17" s="149"/>
      <c r="BO17" s="149"/>
      <c r="BP17" s="149"/>
      <c r="BQ17" s="149"/>
      <c r="BR17" s="149"/>
      <c r="BS17" s="149"/>
      <c r="BT17" s="149"/>
      <c r="BU17" s="149"/>
      <c r="BV17" s="149"/>
      <c r="BW17" s="149"/>
      <c r="BX17" s="149"/>
      <c r="BY17" s="149"/>
      <c r="BZ17" s="149"/>
      <c r="CA17" s="149"/>
      <c r="CB17" s="149"/>
      <c r="CC17" s="149"/>
      <c r="CD17" s="149"/>
      <c r="CE17" s="149"/>
      <c r="CF17" s="149"/>
      <c r="CG17" s="149"/>
      <c r="CH17" s="149"/>
      <c r="CI17" s="149"/>
      <c r="CJ17" s="149"/>
      <c r="CK17" s="149"/>
      <c r="CL17" s="149"/>
      <c r="CM17" s="149"/>
      <c r="CN17" s="149"/>
      <c r="CO17" s="149"/>
      <c r="CP17" s="149"/>
      <c r="CQ17" s="149"/>
      <c r="CR17" s="149"/>
      <c r="CS17" s="149"/>
      <c r="CT17" s="149"/>
      <c r="CU17" s="149"/>
      <c r="CV17" s="149"/>
      <c r="CW17" s="149"/>
      <c r="CX17" s="149"/>
      <c r="CY17" s="149"/>
      <c r="CZ17" s="149"/>
      <c r="DA17" s="149"/>
      <c r="DB17" s="149"/>
      <c r="DC17" s="149"/>
      <c r="DD17" s="149"/>
      <c r="DE17" s="149"/>
      <c r="DF17" s="149"/>
      <c r="DG17" s="149"/>
      <c r="DH17" s="149"/>
      <c r="DI17" s="149"/>
      <c r="DJ17" s="149"/>
      <c r="DK17" s="149"/>
      <c r="DL17" s="149"/>
      <c r="DM17" s="149"/>
      <c r="DN17" s="149"/>
      <c r="DO17" s="149"/>
      <c r="DP17" s="149"/>
      <c r="DQ17" s="149"/>
      <c r="DR17" s="149"/>
      <c r="DS17" s="149"/>
      <c r="DT17" s="149"/>
      <c r="DU17" s="149"/>
      <c r="DV17" s="149"/>
      <c r="DW17" s="149"/>
      <c r="DX17" s="149"/>
      <c r="DY17" s="149"/>
      <c r="DZ17" s="149"/>
      <c r="EA17" s="149"/>
      <c r="EB17" s="149"/>
      <c r="EC17" s="149"/>
      <c r="ED17" s="149"/>
      <c r="EE17" s="149"/>
      <c r="EF17" s="149"/>
      <c r="EG17" s="149"/>
      <c r="EH17" s="149"/>
    </row>
    <row r="18" spans="1:138" s="152" customFormat="1" x14ac:dyDescent="0.25">
      <c r="A18" s="151" t="s">
        <v>106</v>
      </c>
      <c r="B18" s="151" t="s">
        <v>107</v>
      </c>
      <c r="C18" s="151" t="s">
        <v>108</v>
      </c>
      <c r="D18" s="136">
        <v>330000</v>
      </c>
      <c r="E18" s="136">
        <f>D18</f>
        <v>330000</v>
      </c>
      <c r="F18" s="136">
        <f>D18</f>
        <v>330000</v>
      </c>
      <c r="G18" s="151" t="s">
        <v>109</v>
      </c>
      <c r="H18" s="151"/>
      <c r="J18" s="158">
        <v>3716.9042138827963</v>
      </c>
      <c r="K18" s="158">
        <v>3582.0955031715998</v>
      </c>
      <c r="L18" s="153" t="s">
        <v>110</v>
      </c>
      <c r="M18" s="153" t="s">
        <v>110</v>
      </c>
      <c r="N18" s="153" t="s">
        <v>110</v>
      </c>
      <c r="O18" s="154"/>
      <c r="P18" s="155" t="s">
        <v>111</v>
      </c>
      <c r="Q18" s="155" t="s">
        <v>112</v>
      </c>
      <c r="R18" s="165"/>
      <c r="S18" s="160"/>
      <c r="T18" s="167"/>
      <c r="U18" s="160"/>
      <c r="V18" s="160"/>
      <c r="W18" s="161" t="s">
        <v>113</v>
      </c>
      <c r="X18" s="161" t="s">
        <v>113</v>
      </c>
      <c r="Y18" s="154"/>
      <c r="Z18" s="137" t="s">
        <v>114</v>
      </c>
      <c r="AA18" s="137" t="s">
        <v>115</v>
      </c>
      <c r="AB18" s="137" t="s">
        <v>115</v>
      </c>
      <c r="AC18" s="156"/>
      <c r="AD18" s="156" t="s">
        <v>116</v>
      </c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4"/>
      <c r="CG18" s="14"/>
      <c r="CH18" s="14"/>
      <c r="CI18" s="14"/>
      <c r="CJ18" s="14"/>
      <c r="CK18" s="14"/>
      <c r="CL18" s="14"/>
      <c r="CM18" s="14"/>
      <c r="CN18" s="14"/>
      <c r="CO18" s="14"/>
      <c r="CP18" s="14"/>
      <c r="CQ18" s="14"/>
      <c r="CR18" s="14"/>
      <c r="CS18" s="14"/>
      <c r="CT18" s="14"/>
      <c r="CU18" s="14"/>
      <c r="CV18" s="14"/>
      <c r="CW18" s="14"/>
      <c r="CX18" s="14"/>
      <c r="CY18" s="14"/>
      <c r="CZ18" s="14"/>
      <c r="DA18" s="14"/>
      <c r="DB18" s="14"/>
      <c r="DC18" s="14"/>
      <c r="DD18" s="14"/>
      <c r="DE18" s="14"/>
      <c r="DF18" s="14"/>
      <c r="DG18" s="14"/>
      <c r="DH18" s="14"/>
      <c r="DI18" s="14"/>
      <c r="DJ18" s="14"/>
      <c r="DK18" s="14"/>
      <c r="DL18" s="14"/>
      <c r="DM18" s="14"/>
      <c r="DN18" s="14"/>
      <c r="DO18" s="14"/>
      <c r="DP18" s="14"/>
      <c r="DQ18" s="14"/>
      <c r="DR18" s="14"/>
      <c r="DS18" s="14"/>
      <c r="DT18" s="14"/>
      <c r="DU18" s="14"/>
      <c r="DV18" s="14"/>
      <c r="DW18" s="14"/>
      <c r="DX18" s="14"/>
      <c r="DY18" s="14"/>
      <c r="DZ18" s="14"/>
      <c r="EA18" s="14"/>
      <c r="EB18" s="14"/>
      <c r="EC18" s="14"/>
      <c r="ED18" s="14"/>
      <c r="EE18" s="14"/>
      <c r="EF18" s="14"/>
      <c r="EG18" s="14"/>
      <c r="EH18" s="14"/>
    </row>
    <row r="19" spans="1:138" s="152" customFormat="1" x14ac:dyDescent="0.25">
      <c r="A19" s="151" t="s">
        <v>117</v>
      </c>
      <c r="B19" s="151" t="s">
        <v>118</v>
      </c>
      <c r="C19" s="151" t="s">
        <v>108</v>
      </c>
      <c r="D19" s="136">
        <v>170000</v>
      </c>
      <c r="E19" s="136">
        <f t="shared" ref="E19:E66" si="0">D19</f>
        <v>170000</v>
      </c>
      <c r="F19" s="136">
        <f t="shared" ref="F19:F66" si="1">D19</f>
        <v>170000</v>
      </c>
      <c r="G19" s="151" t="s">
        <v>109</v>
      </c>
      <c r="H19" s="151"/>
      <c r="J19" s="158">
        <v>1914.7688374547738</v>
      </c>
      <c r="K19" s="158">
        <v>1845.3219258762786</v>
      </c>
      <c r="L19" s="153" t="s">
        <v>110</v>
      </c>
      <c r="M19" s="153" t="s">
        <v>110</v>
      </c>
      <c r="N19" s="153" t="s">
        <v>110</v>
      </c>
      <c r="O19" s="154"/>
      <c r="P19" s="155" t="s">
        <v>111</v>
      </c>
      <c r="Q19" s="155" t="s">
        <v>112</v>
      </c>
      <c r="R19" s="165">
        <v>3674</v>
      </c>
      <c r="S19" s="160"/>
      <c r="T19" s="167">
        <f>3937901*0.25</f>
        <v>984475.25</v>
      </c>
      <c r="U19" s="160"/>
      <c r="V19" s="160" t="s">
        <v>119</v>
      </c>
      <c r="W19" s="161" t="s">
        <v>120</v>
      </c>
      <c r="X19" s="161" t="s">
        <v>121</v>
      </c>
      <c r="Y19" s="154"/>
      <c r="Z19" s="137" t="s">
        <v>114</v>
      </c>
      <c r="AA19" s="137" t="s">
        <v>115</v>
      </c>
      <c r="AB19" s="137" t="s">
        <v>115</v>
      </c>
      <c r="AC19" s="156"/>
      <c r="AD19" s="156" t="s">
        <v>116</v>
      </c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  <c r="BZ19" s="14"/>
      <c r="CA19" s="14"/>
      <c r="CB19" s="14"/>
      <c r="CC19" s="14"/>
      <c r="CD19" s="14"/>
      <c r="CE19" s="14"/>
      <c r="CF19" s="14"/>
      <c r="CG19" s="14"/>
      <c r="CH19" s="14"/>
      <c r="CI19" s="14"/>
      <c r="CJ19" s="14"/>
      <c r="CK19" s="14"/>
      <c r="CL19" s="14"/>
      <c r="CM19" s="14"/>
      <c r="CN19" s="14"/>
      <c r="CO19" s="14"/>
      <c r="CP19" s="14"/>
      <c r="CQ19" s="14"/>
      <c r="CR19" s="14"/>
      <c r="CS19" s="14"/>
      <c r="CT19" s="14"/>
      <c r="CU19" s="14"/>
      <c r="CV19" s="14"/>
      <c r="CW19" s="14"/>
      <c r="CX19" s="14"/>
      <c r="CY19" s="14"/>
      <c r="CZ19" s="14"/>
      <c r="DA19" s="14"/>
      <c r="DB19" s="14"/>
      <c r="DC19" s="14"/>
      <c r="DD19" s="14"/>
      <c r="DE19" s="14"/>
      <c r="DF19" s="14"/>
      <c r="DG19" s="14"/>
      <c r="DH19" s="14"/>
      <c r="DI19" s="14"/>
      <c r="DJ19" s="14"/>
      <c r="DK19" s="14"/>
      <c r="DL19" s="14"/>
      <c r="DM19" s="14"/>
      <c r="DN19" s="14"/>
      <c r="DO19" s="14"/>
      <c r="DP19" s="14"/>
      <c r="DQ19" s="14"/>
      <c r="DR19" s="14"/>
      <c r="DS19" s="14"/>
      <c r="DT19" s="14"/>
      <c r="DU19" s="14"/>
      <c r="DV19" s="14"/>
      <c r="DW19" s="14"/>
      <c r="DX19" s="14"/>
      <c r="DY19" s="14"/>
      <c r="DZ19" s="14"/>
      <c r="EA19" s="14"/>
      <c r="EB19" s="14"/>
      <c r="EC19" s="14"/>
      <c r="ED19" s="14"/>
      <c r="EE19" s="14"/>
      <c r="EF19" s="14"/>
      <c r="EG19" s="14"/>
      <c r="EH19" s="14"/>
    </row>
    <row r="20" spans="1:138" s="152" customFormat="1" x14ac:dyDescent="0.25">
      <c r="A20" s="151" t="s">
        <v>122</v>
      </c>
      <c r="B20" s="151" t="s">
        <v>123</v>
      </c>
      <c r="C20" s="151" t="s">
        <v>108</v>
      </c>
      <c r="D20" s="136">
        <v>1200000</v>
      </c>
      <c r="E20" s="136">
        <f t="shared" si="0"/>
        <v>1200000</v>
      </c>
      <c r="F20" s="136">
        <f t="shared" si="1"/>
        <v>1200000</v>
      </c>
      <c r="G20" s="151" t="s">
        <v>109</v>
      </c>
      <c r="H20" s="151"/>
      <c r="J20" s="158">
        <v>13516.015323210169</v>
      </c>
      <c r="K20" s="158">
        <v>13025.80182971491</v>
      </c>
      <c r="L20" s="153" t="s">
        <v>110</v>
      </c>
      <c r="M20" s="153" t="s">
        <v>110</v>
      </c>
      <c r="N20" s="153" t="s">
        <v>110</v>
      </c>
      <c r="O20" s="154"/>
      <c r="P20" s="155" t="s">
        <v>111</v>
      </c>
      <c r="Q20" s="155" t="s">
        <v>112</v>
      </c>
      <c r="R20" s="165"/>
      <c r="S20" s="160"/>
      <c r="T20" s="167"/>
      <c r="U20" s="160"/>
      <c r="V20" s="160"/>
      <c r="W20" s="161" t="s">
        <v>120</v>
      </c>
      <c r="X20" s="161" t="s">
        <v>121</v>
      </c>
      <c r="Y20" s="154"/>
      <c r="Z20" s="137" t="s">
        <v>114</v>
      </c>
      <c r="AA20" s="137" t="s">
        <v>115</v>
      </c>
      <c r="AB20" s="137" t="s">
        <v>115</v>
      </c>
      <c r="AC20" s="156"/>
      <c r="AD20" s="156" t="s">
        <v>116</v>
      </c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  <c r="BZ20" s="14"/>
      <c r="CA20" s="14"/>
      <c r="CB20" s="14"/>
      <c r="CC20" s="14"/>
      <c r="CD20" s="14"/>
      <c r="CE20" s="14"/>
      <c r="CF20" s="14"/>
      <c r="CG20" s="14"/>
      <c r="CH20" s="14"/>
      <c r="CI20" s="14"/>
      <c r="CJ20" s="14"/>
      <c r="CK20" s="14"/>
      <c r="CL20" s="14"/>
      <c r="CM20" s="14"/>
      <c r="CN20" s="14"/>
      <c r="CO20" s="14"/>
      <c r="CP20" s="14"/>
      <c r="CQ20" s="14"/>
      <c r="CR20" s="14"/>
      <c r="CS20" s="14"/>
      <c r="CT20" s="14"/>
      <c r="CU20" s="14"/>
      <c r="CV20" s="14"/>
      <c r="CW20" s="14"/>
      <c r="CX20" s="14"/>
      <c r="CY20" s="14"/>
      <c r="CZ20" s="14"/>
      <c r="DA20" s="14"/>
      <c r="DB20" s="14"/>
      <c r="DC20" s="14"/>
      <c r="DD20" s="14"/>
      <c r="DE20" s="14"/>
      <c r="DF20" s="14"/>
      <c r="DG20" s="14"/>
      <c r="DH20" s="14"/>
      <c r="DI20" s="14"/>
      <c r="DJ20" s="14"/>
      <c r="DK20" s="14"/>
      <c r="DL20" s="14"/>
      <c r="DM20" s="14"/>
      <c r="DN20" s="14"/>
      <c r="DO20" s="14"/>
      <c r="DP20" s="14"/>
      <c r="DQ20" s="14"/>
      <c r="DR20" s="14"/>
      <c r="DS20" s="14"/>
      <c r="DT20" s="14"/>
      <c r="DU20" s="14"/>
      <c r="DV20" s="14"/>
      <c r="DW20" s="14"/>
      <c r="DX20" s="14"/>
      <c r="DY20" s="14"/>
      <c r="DZ20" s="14"/>
      <c r="EA20" s="14"/>
      <c r="EB20" s="14"/>
      <c r="EC20" s="14"/>
      <c r="ED20" s="14"/>
      <c r="EE20" s="14"/>
      <c r="EF20" s="14"/>
      <c r="EG20" s="14"/>
      <c r="EH20" s="14"/>
    </row>
    <row r="21" spans="1:138" s="152" customFormat="1" x14ac:dyDescent="0.25">
      <c r="A21" s="151" t="s">
        <v>124</v>
      </c>
      <c r="B21" s="151" t="s">
        <v>125</v>
      </c>
      <c r="C21" s="151" t="s">
        <v>126</v>
      </c>
      <c r="D21" s="136">
        <v>40000</v>
      </c>
      <c r="E21" s="136">
        <f t="shared" si="0"/>
        <v>40000</v>
      </c>
      <c r="F21" s="136">
        <f t="shared" si="1"/>
        <v>40000</v>
      </c>
      <c r="G21" s="151" t="s">
        <v>109</v>
      </c>
      <c r="H21" s="151"/>
      <c r="J21" s="158">
        <v>846.52274012109501</v>
      </c>
      <c r="K21" s="158">
        <v>985.6521347283558</v>
      </c>
      <c r="L21" s="153" t="s">
        <v>110</v>
      </c>
      <c r="M21" s="153" t="s">
        <v>110</v>
      </c>
      <c r="N21" s="153" t="s">
        <v>110</v>
      </c>
      <c r="O21" s="154"/>
      <c r="P21" s="155" t="s">
        <v>111</v>
      </c>
      <c r="Q21" s="155" t="s">
        <v>112</v>
      </c>
      <c r="R21" s="165"/>
      <c r="S21" s="160"/>
      <c r="T21" s="167"/>
      <c r="U21" s="160"/>
      <c r="V21" s="160"/>
      <c r="W21" s="161" t="s">
        <v>120</v>
      </c>
      <c r="X21" s="161" t="s">
        <v>121</v>
      </c>
      <c r="Y21" s="154"/>
      <c r="Z21" s="137" t="s">
        <v>114</v>
      </c>
      <c r="AA21" s="137" t="s">
        <v>115</v>
      </c>
      <c r="AB21" s="137" t="s">
        <v>115</v>
      </c>
      <c r="AC21" s="156"/>
      <c r="AD21" s="156" t="s">
        <v>116</v>
      </c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  <c r="BV21" s="14"/>
      <c r="BW21" s="14"/>
      <c r="BX21" s="14"/>
      <c r="BY21" s="14"/>
      <c r="BZ21" s="14"/>
      <c r="CA21" s="14"/>
      <c r="CB21" s="14"/>
      <c r="CC21" s="14"/>
      <c r="CD21" s="14"/>
      <c r="CE21" s="14"/>
      <c r="CF21" s="14"/>
      <c r="CG21" s="14"/>
      <c r="CH21" s="14"/>
      <c r="CI21" s="14"/>
      <c r="CJ21" s="14"/>
      <c r="CK21" s="14"/>
      <c r="CL21" s="14"/>
      <c r="CM21" s="14"/>
      <c r="CN21" s="14"/>
      <c r="CO21" s="14"/>
      <c r="CP21" s="14"/>
      <c r="CQ21" s="14"/>
      <c r="CR21" s="14"/>
      <c r="CS21" s="14"/>
      <c r="CT21" s="14"/>
      <c r="CU21" s="14"/>
      <c r="CV21" s="14"/>
      <c r="CW21" s="14"/>
      <c r="CX21" s="14"/>
      <c r="CY21" s="14"/>
      <c r="CZ21" s="14"/>
      <c r="DA21" s="14"/>
      <c r="DB21" s="14"/>
      <c r="DC21" s="14"/>
      <c r="DD21" s="14"/>
      <c r="DE21" s="14"/>
      <c r="DF21" s="14"/>
      <c r="DG21" s="14"/>
      <c r="DH21" s="14"/>
      <c r="DI21" s="14"/>
      <c r="DJ21" s="14"/>
      <c r="DK21" s="14"/>
      <c r="DL21" s="14"/>
      <c r="DM21" s="14"/>
      <c r="DN21" s="14"/>
      <c r="DO21" s="14"/>
      <c r="DP21" s="14"/>
      <c r="DQ21" s="14"/>
      <c r="DR21" s="14"/>
      <c r="DS21" s="14"/>
      <c r="DT21" s="14"/>
      <c r="DU21" s="14"/>
      <c r="DV21" s="14"/>
      <c r="DW21" s="14"/>
      <c r="DX21" s="14"/>
      <c r="DY21" s="14"/>
      <c r="DZ21" s="14"/>
      <c r="EA21" s="14"/>
      <c r="EB21" s="14"/>
      <c r="EC21" s="14"/>
      <c r="ED21" s="14"/>
      <c r="EE21" s="14"/>
      <c r="EF21" s="14"/>
      <c r="EG21" s="14"/>
      <c r="EH21" s="14"/>
    </row>
    <row r="22" spans="1:138" s="152" customFormat="1" x14ac:dyDescent="0.25">
      <c r="A22" s="151" t="s">
        <v>127</v>
      </c>
      <c r="B22" s="151" t="s">
        <v>128</v>
      </c>
      <c r="C22" s="151" t="s">
        <v>108</v>
      </c>
      <c r="D22" s="136">
        <v>287000</v>
      </c>
      <c r="E22" s="136">
        <f t="shared" si="0"/>
        <v>287000</v>
      </c>
      <c r="F22" s="136">
        <f t="shared" si="1"/>
        <v>287000</v>
      </c>
      <c r="G22" s="151" t="s">
        <v>109</v>
      </c>
      <c r="H22" s="151"/>
      <c r="J22" s="158">
        <v>3232.5803314677651</v>
      </c>
      <c r="K22" s="158">
        <v>3115.3376042734822</v>
      </c>
      <c r="L22" s="153" t="s">
        <v>110</v>
      </c>
      <c r="M22" s="153" t="s">
        <v>110</v>
      </c>
      <c r="N22" s="153" t="s">
        <v>110</v>
      </c>
      <c r="O22" s="154"/>
      <c r="P22" s="155" t="s">
        <v>111</v>
      </c>
      <c r="Q22" s="155" t="s">
        <v>112</v>
      </c>
      <c r="R22" s="165"/>
      <c r="S22" s="160"/>
      <c r="T22" s="167"/>
      <c r="U22" s="160"/>
      <c r="V22" s="160"/>
      <c r="W22" s="161" t="s">
        <v>120</v>
      </c>
      <c r="X22" s="161" t="s">
        <v>121</v>
      </c>
      <c r="Y22" s="154"/>
      <c r="Z22" s="137" t="s">
        <v>114</v>
      </c>
      <c r="AA22" s="137" t="s">
        <v>115</v>
      </c>
      <c r="AB22" s="137" t="s">
        <v>115</v>
      </c>
      <c r="AC22" s="156"/>
      <c r="AD22" s="156" t="s">
        <v>116</v>
      </c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  <c r="BV22" s="14"/>
      <c r="BW22" s="14"/>
      <c r="BX22" s="14"/>
      <c r="BY22" s="14"/>
      <c r="BZ22" s="14"/>
      <c r="CA22" s="14"/>
      <c r="CB22" s="14"/>
      <c r="CC22" s="14"/>
      <c r="CD22" s="14"/>
      <c r="CE22" s="14"/>
      <c r="CF22" s="14"/>
      <c r="CG22" s="14"/>
      <c r="CH22" s="14"/>
      <c r="CI22" s="14"/>
      <c r="CJ22" s="14"/>
      <c r="CK22" s="14"/>
      <c r="CL22" s="14"/>
      <c r="CM22" s="14"/>
      <c r="CN22" s="14"/>
      <c r="CO22" s="14"/>
      <c r="CP22" s="14"/>
      <c r="CQ22" s="14"/>
      <c r="CR22" s="14"/>
      <c r="CS22" s="14"/>
      <c r="CT22" s="14"/>
      <c r="CU22" s="14"/>
      <c r="CV22" s="14"/>
      <c r="CW22" s="14"/>
      <c r="CX22" s="14"/>
      <c r="CY22" s="14"/>
      <c r="CZ22" s="14"/>
      <c r="DA22" s="14"/>
      <c r="DB22" s="14"/>
      <c r="DC22" s="14"/>
      <c r="DD22" s="14"/>
      <c r="DE22" s="14"/>
      <c r="DF22" s="14"/>
      <c r="DG22" s="14"/>
      <c r="DH22" s="14"/>
      <c r="DI22" s="14"/>
      <c r="DJ22" s="14"/>
      <c r="DK22" s="14"/>
      <c r="DL22" s="14"/>
      <c r="DM22" s="14"/>
      <c r="DN22" s="14"/>
      <c r="DO22" s="14"/>
      <c r="DP22" s="14"/>
      <c r="DQ22" s="14"/>
      <c r="DR22" s="14"/>
      <c r="DS22" s="14"/>
      <c r="DT22" s="14"/>
      <c r="DU22" s="14"/>
      <c r="DV22" s="14"/>
      <c r="DW22" s="14"/>
      <c r="DX22" s="14"/>
      <c r="DY22" s="14"/>
      <c r="DZ22" s="14"/>
      <c r="EA22" s="14"/>
      <c r="EB22" s="14"/>
      <c r="EC22" s="14"/>
      <c r="ED22" s="14"/>
      <c r="EE22" s="14"/>
      <c r="EF22" s="14"/>
      <c r="EG22" s="14"/>
      <c r="EH22" s="14"/>
    </row>
    <row r="23" spans="1:138" s="152" customFormat="1" x14ac:dyDescent="0.25">
      <c r="A23" s="151" t="s">
        <v>129</v>
      </c>
      <c r="B23" s="151" t="s">
        <v>130</v>
      </c>
      <c r="C23" s="151" t="s">
        <v>108</v>
      </c>
      <c r="D23" s="136">
        <v>365000</v>
      </c>
      <c r="E23" s="136">
        <f t="shared" si="0"/>
        <v>365000</v>
      </c>
      <c r="F23" s="136">
        <f t="shared" si="1"/>
        <v>365000</v>
      </c>
      <c r="G23" s="151" t="s">
        <v>109</v>
      </c>
      <c r="H23" s="151"/>
      <c r="J23" s="158">
        <v>4111.1213274764259</v>
      </c>
      <c r="K23" s="158">
        <v>3962.0147232049512</v>
      </c>
      <c r="L23" s="153" t="s">
        <v>110</v>
      </c>
      <c r="M23" s="153" t="s">
        <v>110</v>
      </c>
      <c r="N23" s="153" t="s">
        <v>110</v>
      </c>
      <c r="O23" s="154"/>
      <c r="P23" s="155" t="s">
        <v>111</v>
      </c>
      <c r="Q23" s="155" t="s">
        <v>112</v>
      </c>
      <c r="R23" s="165"/>
      <c r="S23" s="160"/>
      <c r="T23" s="167"/>
      <c r="U23" s="160"/>
      <c r="V23" s="160"/>
      <c r="W23" s="161" t="s">
        <v>131</v>
      </c>
      <c r="X23" s="161" t="s">
        <v>132</v>
      </c>
      <c r="Y23" s="154"/>
      <c r="Z23" s="137" t="s">
        <v>133</v>
      </c>
      <c r="AA23" s="137" t="s">
        <v>115</v>
      </c>
      <c r="AB23" s="137" t="s">
        <v>115</v>
      </c>
      <c r="AC23" s="156"/>
      <c r="AD23" s="156" t="s">
        <v>116</v>
      </c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  <c r="BZ23" s="14"/>
      <c r="CA23" s="14"/>
      <c r="CB23" s="14"/>
      <c r="CC23" s="14"/>
      <c r="CD23" s="14"/>
      <c r="CE23" s="14"/>
      <c r="CF23" s="14"/>
      <c r="CG23" s="14"/>
      <c r="CH23" s="14"/>
      <c r="CI23" s="14"/>
      <c r="CJ23" s="14"/>
      <c r="CK23" s="14"/>
      <c r="CL23" s="14"/>
      <c r="CM23" s="14"/>
      <c r="CN23" s="14"/>
      <c r="CO23" s="14"/>
      <c r="CP23" s="14"/>
      <c r="CQ23" s="14"/>
      <c r="CR23" s="14"/>
      <c r="CS23" s="14"/>
      <c r="CT23" s="14"/>
      <c r="CU23" s="14"/>
      <c r="CV23" s="14"/>
      <c r="CW23" s="14"/>
      <c r="CX23" s="14"/>
      <c r="CY23" s="14"/>
      <c r="CZ23" s="14"/>
      <c r="DA23" s="14"/>
      <c r="DB23" s="14"/>
      <c r="DC23" s="14"/>
      <c r="DD23" s="14"/>
      <c r="DE23" s="14"/>
      <c r="DF23" s="14"/>
      <c r="DG23" s="14"/>
      <c r="DH23" s="14"/>
      <c r="DI23" s="14"/>
      <c r="DJ23" s="14"/>
      <c r="DK23" s="14"/>
      <c r="DL23" s="14"/>
      <c r="DM23" s="14"/>
      <c r="DN23" s="14"/>
      <c r="DO23" s="14"/>
      <c r="DP23" s="14"/>
      <c r="DQ23" s="14"/>
      <c r="DR23" s="14"/>
      <c r="DS23" s="14"/>
      <c r="DT23" s="14"/>
      <c r="DU23" s="14"/>
      <c r="DV23" s="14"/>
      <c r="DW23" s="14"/>
      <c r="DX23" s="14"/>
      <c r="DY23" s="14"/>
      <c r="DZ23" s="14"/>
      <c r="EA23" s="14"/>
      <c r="EB23" s="14"/>
      <c r="EC23" s="14"/>
      <c r="ED23" s="14"/>
      <c r="EE23" s="14"/>
      <c r="EF23" s="14"/>
      <c r="EG23" s="14"/>
      <c r="EH23" s="14"/>
    </row>
    <row r="24" spans="1:138" s="152" customFormat="1" x14ac:dyDescent="0.25">
      <c r="A24" s="151" t="s">
        <v>134</v>
      </c>
      <c r="B24" s="151" t="s">
        <v>135</v>
      </c>
      <c r="C24" s="151" t="s">
        <v>108</v>
      </c>
      <c r="D24" s="136">
        <v>360000</v>
      </c>
      <c r="E24" s="136">
        <f t="shared" si="0"/>
        <v>360000</v>
      </c>
      <c r="F24" s="136">
        <f t="shared" si="1"/>
        <v>360000</v>
      </c>
      <c r="G24" s="151" t="s">
        <v>109</v>
      </c>
      <c r="H24" s="151"/>
      <c r="J24" s="158">
        <v>4054.8045969630502</v>
      </c>
      <c r="K24" s="158">
        <v>3907.7405489144721</v>
      </c>
      <c r="L24" s="153" t="s">
        <v>110</v>
      </c>
      <c r="M24" s="153" t="s">
        <v>110</v>
      </c>
      <c r="N24" s="153" t="s">
        <v>110</v>
      </c>
      <c r="O24" s="154"/>
      <c r="P24" s="155" t="s">
        <v>111</v>
      </c>
      <c r="Q24" s="155" t="s">
        <v>112</v>
      </c>
      <c r="R24" s="165"/>
      <c r="S24" s="160"/>
      <c r="T24" s="167"/>
      <c r="U24" s="160"/>
      <c r="V24" s="160"/>
      <c r="W24" s="161" t="s">
        <v>136</v>
      </c>
      <c r="X24" s="161" t="s">
        <v>137</v>
      </c>
      <c r="Y24" s="154"/>
      <c r="Z24" s="137" t="s">
        <v>133</v>
      </c>
      <c r="AA24" s="137" t="s">
        <v>115</v>
      </c>
      <c r="AB24" s="137" t="s">
        <v>115</v>
      </c>
      <c r="AC24" s="156"/>
      <c r="AD24" s="156" t="s">
        <v>116</v>
      </c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4"/>
      <c r="CG24" s="14"/>
      <c r="CH24" s="14"/>
      <c r="CI24" s="14"/>
      <c r="CJ24" s="14"/>
      <c r="CK24" s="14"/>
      <c r="CL24" s="14"/>
      <c r="CM24" s="14"/>
      <c r="CN24" s="14"/>
      <c r="CO24" s="14"/>
      <c r="CP24" s="14"/>
      <c r="CQ24" s="14"/>
      <c r="CR24" s="14"/>
      <c r="CS24" s="14"/>
      <c r="CT24" s="14"/>
      <c r="CU24" s="14"/>
      <c r="CV24" s="14"/>
      <c r="CW24" s="14"/>
      <c r="CX24" s="14"/>
      <c r="CY24" s="14"/>
      <c r="CZ24" s="14"/>
      <c r="DA24" s="14"/>
      <c r="DB24" s="14"/>
      <c r="DC24" s="14"/>
      <c r="DD24" s="14"/>
      <c r="DE24" s="14"/>
      <c r="DF24" s="14"/>
      <c r="DG24" s="14"/>
      <c r="DH24" s="14"/>
      <c r="DI24" s="14"/>
      <c r="DJ24" s="14"/>
      <c r="DK24" s="14"/>
      <c r="DL24" s="14"/>
      <c r="DM24" s="14"/>
      <c r="DN24" s="14"/>
      <c r="DO24" s="14"/>
      <c r="DP24" s="14"/>
      <c r="DQ24" s="14"/>
      <c r="DR24" s="14"/>
      <c r="DS24" s="14"/>
      <c r="DT24" s="14"/>
      <c r="DU24" s="14"/>
      <c r="DV24" s="14"/>
      <c r="DW24" s="14"/>
      <c r="DX24" s="14"/>
      <c r="DY24" s="14"/>
      <c r="DZ24" s="14"/>
      <c r="EA24" s="14"/>
      <c r="EB24" s="14"/>
      <c r="EC24" s="14"/>
      <c r="ED24" s="14"/>
      <c r="EE24" s="14"/>
      <c r="EF24" s="14"/>
      <c r="EG24" s="14"/>
      <c r="EH24" s="14"/>
    </row>
    <row r="25" spans="1:138" s="152" customFormat="1" x14ac:dyDescent="0.25">
      <c r="A25" s="151" t="s">
        <v>138</v>
      </c>
      <c r="B25" s="151" t="s">
        <v>139</v>
      </c>
      <c r="C25" s="151" t="s">
        <v>140</v>
      </c>
      <c r="D25" s="136">
        <v>72000</v>
      </c>
      <c r="E25" s="136">
        <f t="shared" si="0"/>
        <v>72000</v>
      </c>
      <c r="F25" s="136">
        <f t="shared" si="1"/>
        <v>72000</v>
      </c>
      <c r="G25" s="151" t="s">
        <v>109</v>
      </c>
      <c r="H25" s="151"/>
      <c r="J25" s="158">
        <v>1781.2799320927509</v>
      </c>
      <c r="K25" s="158">
        <v>1420.8084085637033</v>
      </c>
      <c r="L25" s="153" t="s">
        <v>110</v>
      </c>
      <c r="M25" s="153" t="s">
        <v>110</v>
      </c>
      <c r="N25" s="153" t="s">
        <v>110</v>
      </c>
      <c r="O25" s="154"/>
      <c r="P25" s="155" t="s">
        <v>111</v>
      </c>
      <c r="Q25" s="155" t="s">
        <v>112</v>
      </c>
      <c r="R25" s="165"/>
      <c r="S25" s="160"/>
      <c r="T25" s="167"/>
      <c r="U25" s="160"/>
      <c r="V25" s="160"/>
      <c r="W25" s="161" t="s">
        <v>120</v>
      </c>
      <c r="X25" s="161" t="s">
        <v>121</v>
      </c>
      <c r="Y25" s="154"/>
      <c r="Z25" s="137" t="s">
        <v>114</v>
      </c>
      <c r="AA25" s="137" t="s">
        <v>115</v>
      </c>
      <c r="AB25" s="137" t="s">
        <v>115</v>
      </c>
      <c r="AC25" s="156"/>
      <c r="AD25" s="156" t="s">
        <v>116</v>
      </c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  <c r="BV25" s="14"/>
      <c r="BW25" s="14"/>
      <c r="BX25" s="14"/>
      <c r="BY25" s="14"/>
      <c r="BZ25" s="14"/>
      <c r="CA25" s="14"/>
      <c r="CB25" s="14"/>
      <c r="CC25" s="14"/>
      <c r="CD25" s="14"/>
      <c r="CE25" s="14"/>
      <c r="CF25" s="14"/>
      <c r="CG25" s="14"/>
      <c r="CH25" s="14"/>
      <c r="CI25" s="14"/>
      <c r="CJ25" s="14"/>
      <c r="CK25" s="14"/>
      <c r="CL25" s="14"/>
      <c r="CM25" s="14"/>
      <c r="CN25" s="14"/>
      <c r="CO25" s="14"/>
      <c r="CP25" s="14"/>
      <c r="CQ25" s="14"/>
      <c r="CR25" s="14"/>
      <c r="CS25" s="14"/>
      <c r="CT25" s="14"/>
      <c r="CU25" s="14"/>
      <c r="CV25" s="14"/>
      <c r="CW25" s="14"/>
      <c r="CX25" s="14"/>
      <c r="CY25" s="14"/>
      <c r="CZ25" s="14"/>
      <c r="DA25" s="14"/>
      <c r="DB25" s="14"/>
      <c r="DC25" s="14"/>
      <c r="DD25" s="14"/>
      <c r="DE25" s="14"/>
      <c r="DF25" s="14"/>
      <c r="DG25" s="14"/>
      <c r="DH25" s="14"/>
      <c r="DI25" s="14"/>
      <c r="DJ25" s="14"/>
      <c r="DK25" s="14"/>
      <c r="DL25" s="14"/>
      <c r="DM25" s="14"/>
      <c r="DN25" s="14"/>
      <c r="DO25" s="14"/>
      <c r="DP25" s="14"/>
      <c r="DQ25" s="14"/>
      <c r="DR25" s="14"/>
      <c r="DS25" s="14"/>
      <c r="DT25" s="14"/>
      <c r="DU25" s="14"/>
      <c r="DV25" s="14"/>
      <c r="DW25" s="14"/>
      <c r="DX25" s="14"/>
      <c r="DY25" s="14"/>
      <c r="DZ25" s="14"/>
      <c r="EA25" s="14"/>
      <c r="EB25" s="14"/>
      <c r="EC25" s="14"/>
      <c r="ED25" s="14"/>
      <c r="EE25" s="14"/>
      <c r="EF25" s="14"/>
      <c r="EG25" s="14"/>
      <c r="EH25" s="14"/>
    </row>
    <row r="26" spans="1:138" s="152" customFormat="1" x14ac:dyDescent="0.25">
      <c r="A26" s="151" t="s">
        <v>141</v>
      </c>
      <c r="B26" s="151" t="s">
        <v>142</v>
      </c>
      <c r="C26" s="151" t="s">
        <v>108</v>
      </c>
      <c r="D26" s="136">
        <v>252910</v>
      </c>
      <c r="E26" s="136">
        <f t="shared" si="0"/>
        <v>252910</v>
      </c>
      <c r="F26" s="136">
        <f t="shared" si="1"/>
        <v>252910</v>
      </c>
      <c r="G26" s="151" t="s">
        <v>109</v>
      </c>
      <c r="H26" s="151"/>
      <c r="J26" s="158">
        <v>2848.6128628275696</v>
      </c>
      <c r="K26" s="158">
        <v>2745.2962839609977</v>
      </c>
      <c r="L26" s="153" t="s">
        <v>110</v>
      </c>
      <c r="M26" s="153" t="s">
        <v>110</v>
      </c>
      <c r="N26" s="153" t="s">
        <v>110</v>
      </c>
      <c r="O26" s="154"/>
      <c r="P26" s="155" t="s">
        <v>111</v>
      </c>
      <c r="Q26" s="155" t="s">
        <v>112</v>
      </c>
      <c r="R26" s="165">
        <v>1725</v>
      </c>
      <c r="S26" s="160"/>
      <c r="T26" s="167">
        <f>2707187*0.25</f>
        <v>676796.75</v>
      </c>
      <c r="U26" s="160"/>
      <c r="V26" s="160" t="s">
        <v>119</v>
      </c>
      <c r="W26" s="161" t="s">
        <v>120</v>
      </c>
      <c r="X26" s="161" t="s">
        <v>121</v>
      </c>
      <c r="Y26" s="154"/>
      <c r="Z26" s="137" t="s">
        <v>114</v>
      </c>
      <c r="AA26" s="137" t="s">
        <v>115</v>
      </c>
      <c r="AB26" s="137" t="s">
        <v>115</v>
      </c>
      <c r="AC26" s="156"/>
      <c r="AD26" s="156" t="s">
        <v>116</v>
      </c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  <c r="BV26" s="14"/>
      <c r="BW26" s="14"/>
      <c r="BX26" s="14"/>
      <c r="BY26" s="14"/>
      <c r="BZ26" s="14"/>
      <c r="CA26" s="14"/>
      <c r="CB26" s="14"/>
      <c r="CC26" s="14"/>
      <c r="CD26" s="14"/>
      <c r="CE26" s="14"/>
      <c r="CF26" s="14"/>
      <c r="CG26" s="14"/>
      <c r="CH26" s="14"/>
      <c r="CI26" s="14"/>
      <c r="CJ26" s="14"/>
      <c r="CK26" s="14"/>
      <c r="CL26" s="14"/>
      <c r="CM26" s="14"/>
      <c r="CN26" s="14"/>
      <c r="CO26" s="14"/>
      <c r="CP26" s="14"/>
      <c r="CQ26" s="14"/>
      <c r="CR26" s="14"/>
      <c r="CS26" s="14"/>
      <c r="CT26" s="14"/>
      <c r="CU26" s="14"/>
      <c r="CV26" s="14"/>
      <c r="CW26" s="14"/>
      <c r="CX26" s="14"/>
      <c r="CY26" s="14"/>
      <c r="CZ26" s="14"/>
      <c r="DA26" s="14"/>
      <c r="DB26" s="14"/>
      <c r="DC26" s="14"/>
      <c r="DD26" s="14"/>
      <c r="DE26" s="14"/>
      <c r="DF26" s="14"/>
      <c r="DG26" s="14"/>
      <c r="DH26" s="14"/>
      <c r="DI26" s="14"/>
      <c r="DJ26" s="14"/>
      <c r="DK26" s="14"/>
      <c r="DL26" s="14"/>
      <c r="DM26" s="14"/>
      <c r="DN26" s="14"/>
      <c r="DO26" s="14"/>
      <c r="DP26" s="14"/>
      <c r="DQ26" s="14"/>
      <c r="DR26" s="14"/>
      <c r="DS26" s="14"/>
      <c r="DT26" s="14"/>
      <c r="DU26" s="14"/>
      <c r="DV26" s="14"/>
      <c r="DW26" s="14"/>
      <c r="DX26" s="14"/>
      <c r="DY26" s="14"/>
      <c r="DZ26" s="14"/>
      <c r="EA26" s="14"/>
      <c r="EB26" s="14"/>
      <c r="EC26" s="14"/>
      <c r="ED26" s="14"/>
      <c r="EE26" s="14"/>
      <c r="EF26" s="14"/>
      <c r="EG26" s="14"/>
      <c r="EH26" s="14"/>
    </row>
    <row r="27" spans="1:138" s="152" customFormat="1" x14ac:dyDescent="0.25">
      <c r="A27" s="151" t="s">
        <v>143</v>
      </c>
      <c r="B27" s="151" t="s">
        <v>144</v>
      </c>
      <c r="C27" s="151" t="s">
        <v>108</v>
      </c>
      <c r="D27" s="136">
        <v>132000</v>
      </c>
      <c r="E27" s="136">
        <f t="shared" si="0"/>
        <v>132000</v>
      </c>
      <c r="F27" s="136">
        <f t="shared" si="1"/>
        <v>132000</v>
      </c>
      <c r="G27" s="151" t="s">
        <v>109</v>
      </c>
      <c r="H27" s="151"/>
      <c r="J27" s="158">
        <v>1486.7616855531185</v>
      </c>
      <c r="K27" s="158">
        <v>1432.8382012686398</v>
      </c>
      <c r="L27" s="153" t="s">
        <v>110</v>
      </c>
      <c r="M27" s="153" t="s">
        <v>110</v>
      </c>
      <c r="N27" s="153" t="s">
        <v>110</v>
      </c>
      <c r="O27" s="154"/>
      <c r="P27" s="155" t="s">
        <v>111</v>
      </c>
      <c r="Q27" s="155" t="s">
        <v>112</v>
      </c>
      <c r="R27" s="165"/>
      <c r="S27" s="160"/>
      <c r="T27" s="167"/>
      <c r="U27" s="160"/>
      <c r="V27" s="160"/>
      <c r="W27" s="161" t="s">
        <v>145</v>
      </c>
      <c r="X27" s="161" t="s">
        <v>132</v>
      </c>
      <c r="Y27" s="154"/>
      <c r="Z27" s="137" t="s">
        <v>133</v>
      </c>
      <c r="AA27" s="137" t="s">
        <v>115</v>
      </c>
      <c r="AB27" s="137" t="s">
        <v>115</v>
      </c>
      <c r="AC27" s="156"/>
      <c r="AD27" s="156" t="s">
        <v>116</v>
      </c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  <c r="BV27" s="14"/>
      <c r="BW27" s="14"/>
      <c r="BX27" s="14"/>
      <c r="BY27" s="14"/>
      <c r="BZ27" s="14"/>
      <c r="CA27" s="14"/>
      <c r="CB27" s="14"/>
      <c r="CC27" s="14"/>
      <c r="CD27" s="14"/>
      <c r="CE27" s="14"/>
      <c r="CF27" s="14"/>
      <c r="CG27" s="14"/>
      <c r="CH27" s="14"/>
      <c r="CI27" s="14"/>
      <c r="CJ27" s="14"/>
      <c r="CK27" s="14"/>
      <c r="CL27" s="14"/>
      <c r="CM27" s="14"/>
      <c r="CN27" s="14"/>
      <c r="CO27" s="14"/>
      <c r="CP27" s="14"/>
      <c r="CQ27" s="14"/>
      <c r="CR27" s="14"/>
      <c r="CS27" s="14"/>
      <c r="CT27" s="14"/>
      <c r="CU27" s="14"/>
      <c r="CV27" s="14"/>
      <c r="CW27" s="14"/>
      <c r="CX27" s="14"/>
      <c r="CY27" s="14"/>
      <c r="CZ27" s="14"/>
      <c r="DA27" s="14"/>
      <c r="DB27" s="14"/>
      <c r="DC27" s="14"/>
      <c r="DD27" s="14"/>
      <c r="DE27" s="14"/>
      <c r="DF27" s="14"/>
      <c r="DG27" s="14"/>
      <c r="DH27" s="14"/>
      <c r="DI27" s="14"/>
      <c r="DJ27" s="14"/>
      <c r="DK27" s="14"/>
      <c r="DL27" s="14"/>
      <c r="DM27" s="14"/>
      <c r="DN27" s="14"/>
      <c r="DO27" s="14"/>
      <c r="DP27" s="14"/>
      <c r="DQ27" s="14"/>
      <c r="DR27" s="14"/>
      <c r="DS27" s="14"/>
      <c r="DT27" s="14"/>
      <c r="DU27" s="14"/>
      <c r="DV27" s="14"/>
      <c r="DW27" s="14"/>
      <c r="DX27" s="14"/>
      <c r="DY27" s="14"/>
      <c r="DZ27" s="14"/>
      <c r="EA27" s="14"/>
      <c r="EB27" s="14"/>
      <c r="EC27" s="14"/>
      <c r="ED27" s="14"/>
      <c r="EE27" s="14"/>
      <c r="EF27" s="14"/>
      <c r="EG27" s="14"/>
      <c r="EH27" s="14"/>
    </row>
    <row r="28" spans="1:138" s="152" customFormat="1" x14ac:dyDescent="0.25">
      <c r="A28" s="151" t="s">
        <v>146</v>
      </c>
      <c r="B28" s="151" t="s">
        <v>147</v>
      </c>
      <c r="C28" s="151" t="s">
        <v>148</v>
      </c>
      <c r="D28" s="136">
        <v>50000</v>
      </c>
      <c r="E28" s="136">
        <f t="shared" si="0"/>
        <v>50000</v>
      </c>
      <c r="F28" s="136">
        <f t="shared" si="1"/>
        <v>50000</v>
      </c>
      <c r="G28" s="151" t="s">
        <v>109</v>
      </c>
      <c r="H28" s="151"/>
      <c r="J28" s="158">
        <v>992.18780368556577</v>
      </c>
      <c r="K28" s="158">
        <v>929.80896790037309</v>
      </c>
      <c r="L28" s="153" t="s">
        <v>110</v>
      </c>
      <c r="M28" s="153" t="s">
        <v>110</v>
      </c>
      <c r="N28" s="153" t="s">
        <v>110</v>
      </c>
      <c r="O28" s="154"/>
      <c r="P28" s="155" t="s">
        <v>111</v>
      </c>
      <c r="Q28" s="155" t="s">
        <v>112</v>
      </c>
      <c r="R28" s="165">
        <v>876</v>
      </c>
      <c r="S28" s="160"/>
      <c r="T28" s="167">
        <f>433500*0.25</f>
        <v>108375</v>
      </c>
      <c r="U28" s="160"/>
      <c r="V28" s="160" t="s">
        <v>119</v>
      </c>
      <c r="W28" s="161" t="s">
        <v>120</v>
      </c>
      <c r="X28" s="161" t="s">
        <v>149</v>
      </c>
      <c r="Y28" s="154"/>
      <c r="Z28" s="137" t="s">
        <v>114</v>
      </c>
      <c r="AA28" s="137" t="s">
        <v>115</v>
      </c>
      <c r="AB28" s="137" t="s">
        <v>115</v>
      </c>
      <c r="AC28" s="156"/>
      <c r="AD28" s="156" t="s">
        <v>116</v>
      </c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  <c r="BZ28" s="14"/>
      <c r="CA28" s="14"/>
      <c r="CB28" s="14"/>
      <c r="CC28" s="14"/>
      <c r="CD28" s="14"/>
      <c r="CE28" s="14"/>
      <c r="CF28" s="14"/>
      <c r="CG28" s="14"/>
      <c r="CH28" s="14"/>
      <c r="CI28" s="14"/>
      <c r="CJ28" s="14"/>
      <c r="CK28" s="14"/>
      <c r="CL28" s="14"/>
      <c r="CM28" s="14"/>
      <c r="CN28" s="14"/>
      <c r="CO28" s="14"/>
      <c r="CP28" s="14"/>
      <c r="CQ28" s="14"/>
      <c r="CR28" s="14"/>
      <c r="CS28" s="14"/>
      <c r="CT28" s="14"/>
      <c r="CU28" s="14"/>
      <c r="CV28" s="14"/>
      <c r="CW28" s="14"/>
      <c r="CX28" s="14"/>
      <c r="CY28" s="14"/>
      <c r="CZ28" s="14"/>
      <c r="DA28" s="14"/>
      <c r="DB28" s="14"/>
      <c r="DC28" s="14"/>
      <c r="DD28" s="14"/>
      <c r="DE28" s="14"/>
      <c r="DF28" s="14"/>
      <c r="DG28" s="14"/>
      <c r="DH28" s="14"/>
      <c r="DI28" s="14"/>
      <c r="DJ28" s="14"/>
      <c r="DK28" s="14"/>
      <c r="DL28" s="14"/>
      <c r="DM28" s="14"/>
      <c r="DN28" s="14"/>
      <c r="DO28" s="14"/>
      <c r="DP28" s="14"/>
      <c r="DQ28" s="14"/>
      <c r="DR28" s="14"/>
      <c r="DS28" s="14"/>
      <c r="DT28" s="14"/>
      <c r="DU28" s="14"/>
      <c r="DV28" s="14"/>
      <c r="DW28" s="14"/>
      <c r="DX28" s="14"/>
      <c r="DY28" s="14"/>
      <c r="DZ28" s="14"/>
      <c r="EA28" s="14"/>
      <c r="EB28" s="14"/>
      <c r="EC28" s="14"/>
      <c r="ED28" s="14"/>
      <c r="EE28" s="14"/>
      <c r="EF28" s="14"/>
      <c r="EG28" s="14"/>
      <c r="EH28" s="14"/>
    </row>
    <row r="29" spans="1:138" s="152" customFormat="1" x14ac:dyDescent="0.25">
      <c r="A29" s="151" t="s">
        <v>150</v>
      </c>
      <c r="B29" s="151" t="s">
        <v>151</v>
      </c>
      <c r="C29" s="151" t="s">
        <v>108</v>
      </c>
      <c r="D29" s="136">
        <v>137000</v>
      </c>
      <c r="E29" s="136">
        <f t="shared" si="0"/>
        <v>137000</v>
      </c>
      <c r="F29" s="136">
        <f t="shared" si="1"/>
        <v>137000</v>
      </c>
      <c r="G29" s="151" t="s">
        <v>109</v>
      </c>
      <c r="H29" s="151"/>
      <c r="J29" s="158">
        <v>1543.0784160664941</v>
      </c>
      <c r="K29" s="158">
        <v>1487.1123755591184</v>
      </c>
      <c r="L29" s="153" t="s">
        <v>110</v>
      </c>
      <c r="M29" s="153" t="s">
        <v>110</v>
      </c>
      <c r="N29" s="153" t="s">
        <v>110</v>
      </c>
      <c r="O29" s="154"/>
      <c r="P29" s="155" t="s">
        <v>111</v>
      </c>
      <c r="Q29" s="155" t="s">
        <v>112</v>
      </c>
      <c r="R29" s="165"/>
      <c r="S29" s="160"/>
      <c r="T29" s="167"/>
      <c r="U29" s="160"/>
      <c r="V29" s="160"/>
      <c r="W29" s="161" t="s">
        <v>113</v>
      </c>
      <c r="X29" s="161" t="s">
        <v>113</v>
      </c>
      <c r="Y29" s="154"/>
      <c r="Z29" s="137" t="s">
        <v>114</v>
      </c>
      <c r="AA29" s="137" t="s">
        <v>115</v>
      </c>
      <c r="AB29" s="137" t="s">
        <v>115</v>
      </c>
      <c r="AC29" s="156"/>
      <c r="AD29" s="156" t="s">
        <v>116</v>
      </c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  <c r="BV29" s="14"/>
      <c r="BW29" s="14"/>
      <c r="BX29" s="14"/>
      <c r="BY29" s="14"/>
      <c r="BZ29" s="14"/>
      <c r="CA29" s="14"/>
      <c r="CB29" s="14"/>
      <c r="CC29" s="14"/>
      <c r="CD29" s="14"/>
      <c r="CE29" s="14"/>
      <c r="CF29" s="14"/>
      <c r="CG29" s="14"/>
      <c r="CH29" s="14"/>
      <c r="CI29" s="14"/>
      <c r="CJ29" s="14"/>
      <c r="CK29" s="14"/>
      <c r="CL29" s="14"/>
      <c r="CM29" s="14"/>
      <c r="CN29" s="14"/>
      <c r="CO29" s="14"/>
      <c r="CP29" s="14"/>
      <c r="CQ29" s="14"/>
      <c r="CR29" s="14"/>
      <c r="CS29" s="14"/>
      <c r="CT29" s="14"/>
      <c r="CU29" s="14"/>
      <c r="CV29" s="14"/>
      <c r="CW29" s="14"/>
      <c r="CX29" s="14"/>
      <c r="CY29" s="14"/>
      <c r="CZ29" s="14"/>
      <c r="DA29" s="14"/>
      <c r="DB29" s="14"/>
      <c r="DC29" s="14"/>
      <c r="DD29" s="14"/>
      <c r="DE29" s="14"/>
      <c r="DF29" s="14"/>
      <c r="DG29" s="14"/>
      <c r="DH29" s="14"/>
      <c r="DI29" s="14"/>
      <c r="DJ29" s="14"/>
      <c r="DK29" s="14"/>
      <c r="DL29" s="14"/>
      <c r="DM29" s="14"/>
      <c r="DN29" s="14"/>
      <c r="DO29" s="14"/>
      <c r="DP29" s="14"/>
      <c r="DQ29" s="14"/>
      <c r="DR29" s="14"/>
      <c r="DS29" s="14"/>
      <c r="DT29" s="14"/>
      <c r="DU29" s="14"/>
      <c r="DV29" s="14"/>
      <c r="DW29" s="14"/>
      <c r="DX29" s="14"/>
      <c r="DY29" s="14"/>
      <c r="DZ29" s="14"/>
      <c r="EA29" s="14"/>
      <c r="EB29" s="14"/>
      <c r="EC29" s="14"/>
      <c r="ED29" s="14"/>
      <c r="EE29" s="14"/>
      <c r="EF29" s="14"/>
      <c r="EG29" s="14"/>
      <c r="EH29" s="14"/>
    </row>
    <row r="30" spans="1:138" s="152" customFormat="1" x14ac:dyDescent="0.25">
      <c r="A30" s="151" t="s">
        <v>152</v>
      </c>
      <c r="B30" s="151" t="s">
        <v>153</v>
      </c>
      <c r="C30" s="151" t="s">
        <v>140</v>
      </c>
      <c r="D30" s="136">
        <v>84555</v>
      </c>
      <c r="E30" s="136">
        <f t="shared" si="0"/>
        <v>84555</v>
      </c>
      <c r="F30" s="136">
        <f t="shared" si="1"/>
        <v>84555</v>
      </c>
      <c r="G30" s="151" t="s">
        <v>109</v>
      </c>
      <c r="H30" s="151"/>
      <c r="J30" s="158">
        <v>2091.890620251424</v>
      </c>
      <c r="K30" s="158">
        <v>1668.5618748069992</v>
      </c>
      <c r="L30" s="153" t="s">
        <v>110</v>
      </c>
      <c r="M30" s="153" t="s">
        <v>110</v>
      </c>
      <c r="N30" s="153" t="s">
        <v>110</v>
      </c>
      <c r="O30" s="154"/>
      <c r="P30" s="155" t="s">
        <v>111</v>
      </c>
      <c r="Q30" s="155" t="s">
        <v>112</v>
      </c>
      <c r="R30" s="165"/>
      <c r="S30" s="160"/>
      <c r="T30" s="167"/>
      <c r="U30" s="160"/>
      <c r="V30" s="160"/>
      <c r="W30" s="161" t="s">
        <v>154</v>
      </c>
      <c r="X30" s="161" t="s">
        <v>155</v>
      </c>
      <c r="Y30" s="154"/>
      <c r="Z30" s="137" t="s">
        <v>133</v>
      </c>
      <c r="AA30" s="137" t="s">
        <v>115</v>
      </c>
      <c r="AB30" s="137" t="s">
        <v>115</v>
      </c>
      <c r="AC30" s="156"/>
      <c r="AD30" s="156" t="s">
        <v>116</v>
      </c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  <c r="BV30" s="14"/>
      <c r="BW30" s="14"/>
      <c r="BX30" s="14"/>
      <c r="BY30" s="14"/>
      <c r="BZ30" s="14"/>
      <c r="CA30" s="14"/>
      <c r="CB30" s="14"/>
      <c r="CC30" s="14"/>
      <c r="CD30" s="14"/>
      <c r="CE30" s="14"/>
      <c r="CF30" s="14"/>
      <c r="CG30" s="14"/>
      <c r="CH30" s="14"/>
      <c r="CI30" s="14"/>
      <c r="CJ30" s="14"/>
      <c r="CK30" s="14"/>
      <c r="CL30" s="14"/>
      <c r="CM30" s="14"/>
      <c r="CN30" s="14"/>
      <c r="CO30" s="14"/>
      <c r="CP30" s="14"/>
      <c r="CQ30" s="14"/>
      <c r="CR30" s="14"/>
      <c r="CS30" s="14"/>
      <c r="CT30" s="14"/>
      <c r="CU30" s="14"/>
      <c r="CV30" s="14"/>
      <c r="CW30" s="14"/>
      <c r="CX30" s="14"/>
      <c r="CY30" s="14"/>
      <c r="CZ30" s="14"/>
      <c r="DA30" s="14"/>
      <c r="DB30" s="14"/>
      <c r="DC30" s="14"/>
      <c r="DD30" s="14"/>
      <c r="DE30" s="14"/>
      <c r="DF30" s="14"/>
      <c r="DG30" s="14"/>
      <c r="DH30" s="14"/>
      <c r="DI30" s="14"/>
      <c r="DJ30" s="14"/>
      <c r="DK30" s="14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14"/>
      <c r="EB30" s="14"/>
      <c r="EC30" s="14"/>
      <c r="ED30" s="14"/>
      <c r="EE30" s="14"/>
      <c r="EF30" s="14"/>
      <c r="EG30" s="14"/>
      <c r="EH30" s="14"/>
    </row>
    <row r="31" spans="1:138" s="152" customFormat="1" x14ac:dyDescent="0.25">
      <c r="A31" s="151" t="s">
        <v>156</v>
      </c>
      <c r="B31" s="151" t="s">
        <v>157</v>
      </c>
      <c r="C31" s="151" t="s">
        <v>108</v>
      </c>
      <c r="D31" s="136">
        <v>367500</v>
      </c>
      <c r="E31" s="136">
        <f t="shared" si="0"/>
        <v>367500</v>
      </c>
      <c r="F31" s="136">
        <f t="shared" si="1"/>
        <v>367500</v>
      </c>
      <c r="G31" s="151" t="s">
        <v>109</v>
      </c>
      <c r="H31" s="151"/>
      <c r="J31" s="158">
        <v>4139.2796927331146</v>
      </c>
      <c r="K31" s="158">
        <v>3989.1518103501912</v>
      </c>
      <c r="L31" s="153" t="s">
        <v>110</v>
      </c>
      <c r="M31" s="153" t="s">
        <v>110</v>
      </c>
      <c r="N31" s="153" t="s">
        <v>110</v>
      </c>
      <c r="O31" s="154"/>
      <c r="P31" s="155" t="s">
        <v>111</v>
      </c>
      <c r="Q31" s="155" t="s">
        <v>112</v>
      </c>
      <c r="R31" s="165">
        <v>13711</v>
      </c>
      <c r="S31" s="160"/>
      <c r="T31" s="167">
        <f>4776603*0.25</f>
        <v>1194150.75</v>
      </c>
      <c r="U31" s="160"/>
      <c r="V31" s="160" t="s">
        <v>119</v>
      </c>
      <c r="W31" s="161" t="s">
        <v>131</v>
      </c>
      <c r="X31" s="161" t="s">
        <v>158</v>
      </c>
      <c r="Y31" s="154"/>
      <c r="Z31" s="137" t="s">
        <v>133</v>
      </c>
      <c r="AA31" s="137" t="s">
        <v>115</v>
      </c>
      <c r="AB31" s="137" t="s">
        <v>115</v>
      </c>
      <c r="AC31" s="156"/>
      <c r="AD31" s="156" t="s">
        <v>116</v>
      </c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  <c r="BV31" s="14"/>
      <c r="BW31" s="14"/>
      <c r="BX31" s="14"/>
      <c r="BY31" s="14"/>
      <c r="BZ31" s="14"/>
      <c r="CA31" s="14"/>
      <c r="CB31" s="14"/>
      <c r="CC31" s="14"/>
      <c r="CD31" s="14"/>
      <c r="CE31" s="14"/>
      <c r="CF31" s="14"/>
      <c r="CG31" s="14"/>
      <c r="CH31" s="14"/>
      <c r="CI31" s="14"/>
      <c r="CJ31" s="14"/>
      <c r="CK31" s="14"/>
      <c r="CL31" s="14"/>
      <c r="CM31" s="14"/>
      <c r="CN31" s="14"/>
      <c r="CO31" s="14"/>
      <c r="CP31" s="14"/>
      <c r="CQ31" s="14"/>
      <c r="CR31" s="14"/>
      <c r="CS31" s="14"/>
      <c r="CT31" s="14"/>
      <c r="CU31" s="14"/>
      <c r="CV31" s="14"/>
      <c r="CW31" s="14"/>
      <c r="CX31" s="14"/>
      <c r="CY31" s="14"/>
      <c r="CZ31" s="14"/>
      <c r="DA31" s="14"/>
      <c r="DB31" s="14"/>
      <c r="DC31" s="14"/>
      <c r="DD31" s="14"/>
      <c r="DE31" s="14"/>
      <c r="DF31" s="14"/>
      <c r="DG31" s="14"/>
      <c r="DH31" s="14"/>
      <c r="DI31" s="14"/>
      <c r="DJ31" s="14"/>
      <c r="DK31" s="14"/>
      <c r="DL31" s="14"/>
      <c r="DM31" s="14"/>
      <c r="DN31" s="14"/>
      <c r="DO31" s="14"/>
      <c r="DP31" s="14"/>
      <c r="DQ31" s="14"/>
      <c r="DR31" s="14"/>
      <c r="DS31" s="14"/>
      <c r="DT31" s="14"/>
      <c r="DU31" s="14"/>
      <c r="DV31" s="14"/>
      <c r="DW31" s="14"/>
      <c r="DX31" s="14"/>
      <c r="DY31" s="14"/>
      <c r="DZ31" s="14"/>
      <c r="EA31" s="14"/>
      <c r="EB31" s="14"/>
      <c r="EC31" s="14"/>
      <c r="ED31" s="14"/>
      <c r="EE31" s="14"/>
      <c r="EF31" s="14"/>
      <c r="EG31" s="14"/>
      <c r="EH31" s="14"/>
    </row>
    <row r="32" spans="1:138" s="152" customFormat="1" x14ac:dyDescent="0.25">
      <c r="A32" s="151" t="s">
        <v>159</v>
      </c>
      <c r="B32" s="151" t="s">
        <v>160</v>
      </c>
      <c r="C32" s="151" t="s">
        <v>108</v>
      </c>
      <c r="D32" s="136">
        <v>185530</v>
      </c>
      <c r="E32" s="136">
        <f t="shared" si="0"/>
        <v>185530</v>
      </c>
      <c r="F32" s="136">
        <f t="shared" si="1"/>
        <v>185530</v>
      </c>
      <c r="G32" s="151" t="s">
        <v>109</v>
      </c>
      <c r="H32" s="151"/>
      <c r="J32" s="158">
        <v>2089.6886024293185</v>
      </c>
      <c r="K32" s="158">
        <v>2013.8975112225055</v>
      </c>
      <c r="L32" s="153" t="s">
        <v>110</v>
      </c>
      <c r="M32" s="153" t="s">
        <v>110</v>
      </c>
      <c r="N32" s="153" t="s">
        <v>110</v>
      </c>
      <c r="O32" s="154"/>
      <c r="P32" s="155" t="s">
        <v>111</v>
      </c>
      <c r="Q32" s="155" t="s">
        <v>112</v>
      </c>
      <c r="R32" s="165"/>
      <c r="S32" s="160"/>
      <c r="T32" s="167"/>
      <c r="U32" s="160"/>
      <c r="V32" s="160"/>
      <c r="W32" s="161" t="s">
        <v>113</v>
      </c>
      <c r="X32" s="161" t="s">
        <v>137</v>
      </c>
      <c r="Y32" s="154"/>
      <c r="Z32" s="137" t="s">
        <v>133</v>
      </c>
      <c r="AA32" s="137" t="s">
        <v>115</v>
      </c>
      <c r="AB32" s="137" t="s">
        <v>115</v>
      </c>
      <c r="AC32" s="156"/>
      <c r="AD32" s="156" t="s">
        <v>116</v>
      </c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  <c r="BV32" s="14"/>
      <c r="BW32" s="14"/>
      <c r="BX32" s="14"/>
      <c r="BY32" s="14"/>
      <c r="BZ32" s="14"/>
      <c r="CA32" s="14"/>
      <c r="CB32" s="14"/>
      <c r="CC32" s="14"/>
      <c r="CD32" s="14"/>
      <c r="CE32" s="14"/>
      <c r="CF32" s="14"/>
      <c r="CG32" s="14"/>
      <c r="CH32" s="14"/>
      <c r="CI32" s="14"/>
      <c r="CJ32" s="14"/>
      <c r="CK32" s="14"/>
      <c r="CL32" s="14"/>
      <c r="CM32" s="14"/>
      <c r="CN32" s="14"/>
      <c r="CO32" s="14"/>
      <c r="CP32" s="14"/>
      <c r="CQ32" s="14"/>
      <c r="CR32" s="14"/>
      <c r="CS32" s="14"/>
      <c r="CT32" s="14"/>
      <c r="CU32" s="14"/>
      <c r="CV32" s="14"/>
      <c r="CW32" s="14"/>
      <c r="CX32" s="14"/>
      <c r="CY32" s="14"/>
      <c r="CZ32" s="14"/>
      <c r="DA32" s="14"/>
      <c r="DB32" s="14"/>
      <c r="DC32" s="14"/>
      <c r="DD32" s="14"/>
      <c r="DE32" s="14"/>
      <c r="DF32" s="14"/>
      <c r="DG32" s="14"/>
      <c r="DH32" s="14"/>
      <c r="DI32" s="14"/>
      <c r="DJ32" s="14"/>
      <c r="DK32" s="14"/>
      <c r="DL32" s="14"/>
      <c r="DM32" s="14"/>
      <c r="DN32" s="14"/>
      <c r="DO32" s="14"/>
      <c r="DP32" s="14"/>
      <c r="DQ32" s="14"/>
      <c r="DR32" s="14"/>
      <c r="DS32" s="14"/>
      <c r="DT32" s="14"/>
      <c r="DU32" s="14"/>
      <c r="DV32" s="14"/>
      <c r="DW32" s="14"/>
      <c r="DX32" s="14"/>
      <c r="DY32" s="14"/>
      <c r="DZ32" s="14"/>
      <c r="EA32" s="14"/>
      <c r="EB32" s="14"/>
      <c r="EC32" s="14"/>
      <c r="ED32" s="14"/>
      <c r="EE32" s="14"/>
      <c r="EF32" s="14"/>
      <c r="EG32" s="14"/>
      <c r="EH32" s="14"/>
    </row>
    <row r="33" spans="1:138" s="152" customFormat="1" x14ac:dyDescent="0.25">
      <c r="A33" s="151" t="s">
        <v>161</v>
      </c>
      <c r="B33" s="151" t="s">
        <v>161</v>
      </c>
      <c r="C33" s="151" t="s">
        <v>140</v>
      </c>
      <c r="D33" s="136">
        <v>50000</v>
      </c>
      <c r="E33" s="136">
        <f t="shared" si="0"/>
        <v>50000</v>
      </c>
      <c r="F33" s="136">
        <f t="shared" si="1"/>
        <v>50000</v>
      </c>
      <c r="G33" s="151" t="s">
        <v>109</v>
      </c>
      <c r="H33" s="151"/>
      <c r="J33" s="158">
        <v>1236.9999528421879</v>
      </c>
      <c r="K33" s="158">
        <v>986.67250594701613</v>
      </c>
      <c r="L33" s="153" t="s">
        <v>110</v>
      </c>
      <c r="M33" s="153" t="s">
        <v>110</v>
      </c>
      <c r="N33" s="153" t="s">
        <v>110</v>
      </c>
      <c r="O33" s="154"/>
      <c r="P33" s="155" t="s">
        <v>111</v>
      </c>
      <c r="Q33" s="155" t="s">
        <v>112</v>
      </c>
      <c r="R33" s="165"/>
      <c r="S33" s="160"/>
      <c r="T33" s="167"/>
      <c r="U33" s="160"/>
      <c r="V33" s="160"/>
      <c r="W33" s="161" t="s">
        <v>120</v>
      </c>
      <c r="X33" s="161" t="s">
        <v>113</v>
      </c>
      <c r="Y33" s="154"/>
      <c r="Z33" s="137" t="s">
        <v>114</v>
      </c>
      <c r="AA33" s="137" t="s">
        <v>115</v>
      </c>
      <c r="AB33" s="137" t="s">
        <v>115</v>
      </c>
      <c r="AC33" s="156"/>
      <c r="AD33" s="156" t="s">
        <v>116</v>
      </c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  <c r="BV33" s="14"/>
      <c r="BW33" s="14"/>
      <c r="BX33" s="14"/>
      <c r="BY33" s="14"/>
      <c r="BZ33" s="14"/>
      <c r="CA33" s="14"/>
      <c r="CB33" s="14"/>
      <c r="CC33" s="14"/>
      <c r="CD33" s="14"/>
      <c r="CE33" s="14"/>
      <c r="CF33" s="14"/>
      <c r="CG33" s="14"/>
      <c r="CH33" s="14"/>
      <c r="CI33" s="14"/>
      <c r="CJ33" s="14"/>
      <c r="CK33" s="14"/>
      <c r="CL33" s="14"/>
      <c r="CM33" s="14"/>
      <c r="CN33" s="14"/>
      <c r="CO33" s="14"/>
      <c r="CP33" s="14"/>
      <c r="CQ33" s="14"/>
      <c r="CR33" s="14"/>
      <c r="CS33" s="14"/>
      <c r="CT33" s="14"/>
      <c r="CU33" s="14"/>
      <c r="CV33" s="14"/>
      <c r="CW33" s="14"/>
      <c r="CX33" s="14"/>
      <c r="CY33" s="14"/>
      <c r="CZ33" s="14"/>
      <c r="DA33" s="14"/>
      <c r="DB33" s="14"/>
      <c r="DC33" s="14"/>
      <c r="DD33" s="14"/>
      <c r="DE33" s="14"/>
      <c r="DF33" s="14"/>
      <c r="DG33" s="14"/>
      <c r="DH33" s="14"/>
      <c r="DI33" s="14"/>
      <c r="DJ33" s="14"/>
      <c r="DK33" s="14"/>
      <c r="DL33" s="14"/>
      <c r="DM33" s="14"/>
      <c r="DN33" s="14"/>
      <c r="DO33" s="14"/>
      <c r="DP33" s="14"/>
      <c r="DQ33" s="14"/>
      <c r="DR33" s="14"/>
      <c r="DS33" s="14"/>
      <c r="DT33" s="14"/>
      <c r="DU33" s="14"/>
      <c r="DV33" s="14"/>
      <c r="DW33" s="14"/>
      <c r="DX33" s="14"/>
      <c r="DY33" s="14"/>
      <c r="DZ33" s="14"/>
      <c r="EA33" s="14"/>
      <c r="EB33" s="14"/>
      <c r="EC33" s="14"/>
      <c r="ED33" s="14"/>
      <c r="EE33" s="14"/>
      <c r="EF33" s="14"/>
      <c r="EG33" s="14"/>
      <c r="EH33" s="14"/>
    </row>
    <row r="34" spans="1:138" s="152" customFormat="1" x14ac:dyDescent="0.25">
      <c r="A34" s="151" t="s">
        <v>162</v>
      </c>
      <c r="B34" s="151" t="s">
        <v>163</v>
      </c>
      <c r="C34" s="151" t="s">
        <v>140</v>
      </c>
      <c r="D34" s="136">
        <v>52957</v>
      </c>
      <c r="E34" s="136">
        <f t="shared" si="0"/>
        <v>52957</v>
      </c>
      <c r="F34" s="136">
        <f t="shared" si="1"/>
        <v>52957</v>
      </c>
      <c r="G34" s="151" t="s">
        <v>109</v>
      </c>
      <c r="H34" s="151"/>
      <c r="J34" s="158">
        <v>1310.1561300532751</v>
      </c>
      <c r="K34" s="158">
        <v>1045.0243179487227</v>
      </c>
      <c r="L34" s="153" t="s">
        <v>110</v>
      </c>
      <c r="M34" s="153" t="s">
        <v>110</v>
      </c>
      <c r="N34" s="153" t="s">
        <v>110</v>
      </c>
      <c r="O34" s="154"/>
      <c r="P34" s="155" t="s">
        <v>111</v>
      </c>
      <c r="Q34" s="155" t="s">
        <v>112</v>
      </c>
      <c r="R34" s="165"/>
      <c r="S34" s="160"/>
      <c r="T34" s="167"/>
      <c r="U34" s="160"/>
      <c r="V34" s="160"/>
      <c r="W34" s="161" t="s">
        <v>164</v>
      </c>
      <c r="X34" s="161" t="s">
        <v>113</v>
      </c>
      <c r="Y34" s="154"/>
      <c r="Z34" s="137" t="s">
        <v>114</v>
      </c>
      <c r="AA34" s="137" t="s">
        <v>115</v>
      </c>
      <c r="AB34" s="137" t="s">
        <v>115</v>
      </c>
      <c r="AC34" s="156"/>
      <c r="AD34" s="156" t="s">
        <v>116</v>
      </c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  <c r="BV34" s="14"/>
      <c r="BW34" s="14"/>
      <c r="BX34" s="14"/>
      <c r="BY34" s="14"/>
      <c r="BZ34" s="14"/>
      <c r="CA34" s="14"/>
      <c r="CB34" s="14"/>
      <c r="CC34" s="14"/>
      <c r="CD34" s="14"/>
      <c r="CE34" s="14"/>
      <c r="CF34" s="14"/>
      <c r="CG34" s="14"/>
      <c r="CH34" s="14"/>
      <c r="CI34" s="14"/>
      <c r="CJ34" s="14"/>
      <c r="CK34" s="14"/>
      <c r="CL34" s="14"/>
      <c r="CM34" s="14"/>
      <c r="CN34" s="14"/>
      <c r="CO34" s="14"/>
      <c r="CP34" s="14"/>
      <c r="CQ34" s="14"/>
      <c r="CR34" s="14"/>
      <c r="CS34" s="14"/>
      <c r="CT34" s="14"/>
      <c r="CU34" s="14"/>
      <c r="CV34" s="14"/>
      <c r="CW34" s="14"/>
      <c r="CX34" s="14"/>
      <c r="CY34" s="14"/>
      <c r="CZ34" s="14"/>
      <c r="DA34" s="14"/>
      <c r="DB34" s="14"/>
      <c r="DC34" s="14"/>
      <c r="DD34" s="14"/>
      <c r="DE34" s="14"/>
      <c r="DF34" s="14"/>
      <c r="DG34" s="14"/>
      <c r="DH34" s="14"/>
      <c r="DI34" s="14"/>
      <c r="DJ34" s="14"/>
      <c r="DK34" s="14"/>
      <c r="DL34" s="14"/>
      <c r="DM34" s="14"/>
      <c r="DN34" s="14"/>
      <c r="DO34" s="14"/>
      <c r="DP34" s="14"/>
      <c r="DQ34" s="14"/>
      <c r="DR34" s="14"/>
      <c r="DS34" s="14"/>
      <c r="DT34" s="14"/>
      <c r="DU34" s="14"/>
      <c r="DV34" s="14"/>
      <c r="DW34" s="14"/>
      <c r="DX34" s="14"/>
      <c r="DY34" s="14"/>
      <c r="DZ34" s="14"/>
      <c r="EA34" s="14"/>
      <c r="EB34" s="14"/>
      <c r="EC34" s="14"/>
      <c r="ED34" s="14"/>
      <c r="EE34" s="14"/>
      <c r="EF34" s="14"/>
      <c r="EG34" s="14"/>
      <c r="EH34" s="14"/>
    </row>
    <row r="35" spans="1:138" s="152" customFormat="1" ht="15.75" customHeight="1" x14ac:dyDescent="0.25">
      <c r="A35" s="151" t="s">
        <v>165</v>
      </c>
      <c r="B35" s="151" t="s">
        <v>166</v>
      </c>
      <c r="C35" s="151" t="s">
        <v>148</v>
      </c>
      <c r="D35" s="136">
        <v>50000</v>
      </c>
      <c r="E35" s="136">
        <f t="shared" si="0"/>
        <v>50000</v>
      </c>
      <c r="F35" s="136">
        <f t="shared" si="1"/>
        <v>50000</v>
      </c>
      <c r="G35" s="151" t="s">
        <v>109</v>
      </c>
      <c r="H35" s="151"/>
      <c r="J35" s="158">
        <v>898.54100271912648</v>
      </c>
      <c r="K35" s="158">
        <v>650.77985020422909</v>
      </c>
      <c r="L35" s="153" t="s">
        <v>110</v>
      </c>
      <c r="M35" s="153" t="s">
        <v>110</v>
      </c>
      <c r="N35" s="153" t="s">
        <v>110</v>
      </c>
      <c r="O35" s="154"/>
      <c r="P35" s="155" t="s">
        <v>111</v>
      </c>
      <c r="Q35" s="155" t="s">
        <v>112</v>
      </c>
      <c r="R35" s="165">
        <v>676</v>
      </c>
      <c r="S35" s="160"/>
      <c r="T35" s="167">
        <f>774000*0.25</f>
        <v>193500</v>
      </c>
      <c r="U35" s="160"/>
      <c r="V35" s="160" t="s">
        <v>119</v>
      </c>
      <c r="W35" s="161" t="s">
        <v>167</v>
      </c>
      <c r="X35" s="161" t="s">
        <v>168</v>
      </c>
      <c r="Y35" s="154"/>
      <c r="Z35" s="137" t="s">
        <v>114</v>
      </c>
      <c r="AA35" s="137" t="s">
        <v>115</v>
      </c>
      <c r="AB35" s="137" t="s">
        <v>115</v>
      </c>
      <c r="AC35" s="156"/>
      <c r="AD35" s="156" t="s">
        <v>116</v>
      </c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  <c r="BV35" s="14"/>
      <c r="BW35" s="14"/>
      <c r="BX35" s="14"/>
      <c r="BY35" s="14"/>
      <c r="BZ35" s="14"/>
      <c r="CA35" s="14"/>
      <c r="CB35" s="14"/>
      <c r="CC35" s="14"/>
      <c r="CD35" s="14"/>
      <c r="CE35" s="14"/>
      <c r="CF35" s="14"/>
      <c r="CG35" s="14"/>
      <c r="CH35" s="14"/>
      <c r="CI35" s="14"/>
      <c r="CJ35" s="14"/>
      <c r="CK35" s="14"/>
      <c r="CL35" s="14"/>
      <c r="CM35" s="14"/>
      <c r="CN35" s="14"/>
      <c r="CO35" s="14"/>
      <c r="CP35" s="14"/>
      <c r="CQ35" s="14"/>
      <c r="CR35" s="14"/>
      <c r="CS35" s="14"/>
      <c r="CT35" s="14"/>
      <c r="CU35" s="14"/>
      <c r="CV35" s="14"/>
      <c r="CW35" s="14"/>
      <c r="CX35" s="14"/>
      <c r="CY35" s="14"/>
      <c r="CZ35" s="14"/>
      <c r="DA35" s="14"/>
      <c r="DB35" s="14"/>
      <c r="DC35" s="14"/>
      <c r="DD35" s="14"/>
      <c r="DE35" s="14"/>
      <c r="DF35" s="14"/>
      <c r="DG35" s="14"/>
      <c r="DH35" s="14"/>
      <c r="DI35" s="14"/>
      <c r="DJ35" s="14"/>
      <c r="DK35" s="14"/>
      <c r="DL35" s="14"/>
      <c r="DM35" s="14"/>
      <c r="DN35" s="14"/>
      <c r="DO35" s="14"/>
      <c r="DP35" s="14"/>
      <c r="DQ35" s="14"/>
      <c r="DR35" s="14"/>
      <c r="DS35" s="14"/>
      <c r="DT35" s="14"/>
      <c r="DU35" s="14"/>
      <c r="DV35" s="14"/>
      <c r="DW35" s="14"/>
      <c r="DX35" s="14"/>
      <c r="DY35" s="14"/>
      <c r="DZ35" s="14"/>
      <c r="EA35" s="14"/>
      <c r="EB35" s="14"/>
      <c r="EC35" s="14"/>
      <c r="ED35" s="14"/>
      <c r="EE35" s="14"/>
      <c r="EF35" s="14"/>
      <c r="EG35" s="14"/>
      <c r="EH35" s="14"/>
    </row>
    <row r="36" spans="1:138" s="152" customFormat="1" x14ac:dyDescent="0.25">
      <c r="A36" s="151" t="s">
        <v>169</v>
      </c>
      <c r="B36" s="151" t="s">
        <v>170</v>
      </c>
      <c r="C36" s="151" t="s">
        <v>108</v>
      </c>
      <c r="D36" s="136">
        <v>653177</v>
      </c>
      <c r="E36" s="136">
        <f t="shared" si="0"/>
        <v>653177</v>
      </c>
      <c r="F36" s="136">
        <f t="shared" si="1"/>
        <v>653177</v>
      </c>
      <c r="G36" s="151" t="s">
        <v>109</v>
      </c>
      <c r="H36" s="151"/>
      <c r="J36" s="158">
        <v>7356.9586173070393</v>
      </c>
      <c r="K36" s="158">
        <v>7090.1284681064117</v>
      </c>
      <c r="L36" s="153" t="s">
        <v>110</v>
      </c>
      <c r="M36" s="153" t="s">
        <v>110</v>
      </c>
      <c r="N36" s="153" t="s">
        <v>110</v>
      </c>
      <c r="O36" s="154"/>
      <c r="P36" s="155" t="s">
        <v>111</v>
      </c>
      <c r="Q36" s="155" t="s">
        <v>112</v>
      </c>
      <c r="R36" s="165"/>
      <c r="S36" s="160"/>
      <c r="T36" s="167"/>
      <c r="U36" s="160"/>
      <c r="V36" s="160"/>
      <c r="W36" s="161" t="s">
        <v>171</v>
      </c>
      <c r="X36" s="161" t="s">
        <v>132</v>
      </c>
      <c r="Y36" s="154"/>
      <c r="Z36" s="137" t="s">
        <v>133</v>
      </c>
      <c r="AA36" s="137" t="s">
        <v>115</v>
      </c>
      <c r="AB36" s="137" t="s">
        <v>115</v>
      </c>
      <c r="AC36" s="156"/>
      <c r="AD36" s="156" t="s">
        <v>116</v>
      </c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  <c r="BV36" s="14"/>
      <c r="BW36" s="14"/>
      <c r="BX36" s="14"/>
      <c r="BY36" s="14"/>
      <c r="BZ36" s="14"/>
      <c r="CA36" s="14"/>
      <c r="CB36" s="14"/>
      <c r="CC36" s="14"/>
      <c r="CD36" s="14"/>
      <c r="CE36" s="14"/>
      <c r="CF36" s="14"/>
      <c r="CG36" s="14"/>
      <c r="CH36" s="14"/>
      <c r="CI36" s="14"/>
      <c r="CJ36" s="14"/>
      <c r="CK36" s="14"/>
      <c r="CL36" s="14"/>
      <c r="CM36" s="14"/>
      <c r="CN36" s="14"/>
      <c r="CO36" s="14"/>
      <c r="CP36" s="14"/>
      <c r="CQ36" s="14"/>
      <c r="CR36" s="14"/>
      <c r="CS36" s="14"/>
      <c r="CT36" s="14"/>
      <c r="CU36" s="14"/>
      <c r="CV36" s="14"/>
      <c r="CW36" s="14"/>
      <c r="CX36" s="14"/>
      <c r="CY36" s="14"/>
      <c r="CZ36" s="14"/>
      <c r="DA36" s="14"/>
      <c r="DB36" s="14"/>
      <c r="DC36" s="14"/>
      <c r="DD36" s="14"/>
      <c r="DE36" s="14"/>
      <c r="DF36" s="14"/>
      <c r="DG36" s="14"/>
      <c r="DH36" s="14"/>
      <c r="DI36" s="14"/>
      <c r="DJ36" s="14"/>
      <c r="DK36" s="14"/>
      <c r="DL36" s="14"/>
      <c r="DM36" s="14"/>
      <c r="DN36" s="14"/>
      <c r="DO36" s="14"/>
      <c r="DP36" s="14"/>
      <c r="DQ36" s="14"/>
      <c r="DR36" s="14"/>
      <c r="DS36" s="14"/>
      <c r="DT36" s="14"/>
      <c r="DU36" s="14"/>
      <c r="DV36" s="14"/>
      <c r="DW36" s="14"/>
      <c r="DX36" s="14"/>
      <c r="DY36" s="14"/>
      <c r="DZ36" s="14"/>
      <c r="EA36" s="14"/>
      <c r="EB36" s="14"/>
      <c r="EC36" s="14"/>
      <c r="ED36" s="14"/>
      <c r="EE36" s="14"/>
      <c r="EF36" s="14"/>
      <c r="EG36" s="14"/>
      <c r="EH36" s="14"/>
    </row>
    <row r="37" spans="1:138" s="152" customFormat="1" x14ac:dyDescent="0.25">
      <c r="A37" s="151" t="s">
        <v>172</v>
      </c>
      <c r="B37" s="151" t="s">
        <v>173</v>
      </c>
      <c r="C37" s="151" t="s">
        <v>108</v>
      </c>
      <c r="D37" s="136">
        <v>2516392</v>
      </c>
      <c r="E37" s="136">
        <f t="shared" si="0"/>
        <v>2516392</v>
      </c>
      <c r="F37" s="136">
        <v>0</v>
      </c>
      <c r="G37" s="151" t="s">
        <v>109</v>
      </c>
      <c r="H37" s="151"/>
      <c r="J37" s="158">
        <v>28342.994026002896</v>
      </c>
      <c r="K37" s="158">
        <v>27315.019598233295</v>
      </c>
      <c r="L37" s="153" t="s">
        <v>110</v>
      </c>
      <c r="M37" s="153" t="s">
        <v>110</v>
      </c>
      <c r="N37" s="153" t="s">
        <v>110</v>
      </c>
      <c r="O37" s="154"/>
      <c r="P37" s="155" t="s">
        <v>111</v>
      </c>
      <c r="Q37" s="155" t="s">
        <v>112</v>
      </c>
      <c r="R37" s="165"/>
      <c r="S37" s="160"/>
      <c r="T37" s="167"/>
      <c r="U37" s="160"/>
      <c r="V37" s="160"/>
      <c r="W37" s="161" t="s">
        <v>174</v>
      </c>
      <c r="X37" s="161" t="s">
        <v>132</v>
      </c>
      <c r="Y37" s="154"/>
      <c r="Z37" s="137" t="s">
        <v>133</v>
      </c>
      <c r="AA37" s="137" t="s">
        <v>115</v>
      </c>
      <c r="AB37" s="137" t="s">
        <v>115</v>
      </c>
      <c r="AC37" s="156"/>
      <c r="AD37" s="156" t="s">
        <v>116</v>
      </c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  <c r="BZ37" s="14"/>
      <c r="CA37" s="14"/>
      <c r="CB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  <c r="CR37" s="14"/>
      <c r="CS37" s="14"/>
      <c r="CT37" s="14"/>
      <c r="CU37" s="14"/>
      <c r="CV37" s="14"/>
      <c r="CW37" s="14"/>
      <c r="CX37" s="14"/>
      <c r="CY37" s="14"/>
      <c r="CZ37" s="14"/>
      <c r="DA37" s="14"/>
      <c r="DB37" s="14"/>
      <c r="DC37" s="14"/>
      <c r="DD37" s="14"/>
      <c r="DE37" s="14"/>
      <c r="DF37" s="14"/>
      <c r="DG37" s="14"/>
      <c r="DH37" s="14"/>
      <c r="DI37" s="14"/>
      <c r="DJ37" s="14"/>
      <c r="DK37" s="14"/>
      <c r="DL37" s="14"/>
      <c r="DM37" s="14"/>
      <c r="DN37" s="14"/>
      <c r="DO37" s="14"/>
      <c r="DP37" s="14"/>
      <c r="DQ37" s="14"/>
      <c r="DR37" s="14"/>
      <c r="DS37" s="14"/>
      <c r="DT37" s="14"/>
      <c r="DU37" s="14"/>
      <c r="DV37" s="14"/>
      <c r="DW37" s="14"/>
      <c r="DX37" s="14"/>
      <c r="DY37" s="14"/>
      <c r="DZ37" s="14"/>
      <c r="EA37" s="14"/>
      <c r="EB37" s="14"/>
      <c r="EC37" s="14"/>
      <c r="ED37" s="14"/>
      <c r="EE37" s="14"/>
      <c r="EF37" s="14"/>
      <c r="EG37" s="14"/>
      <c r="EH37" s="14"/>
    </row>
    <row r="38" spans="1:138" s="152" customFormat="1" x14ac:dyDescent="0.25">
      <c r="A38" s="151" t="s">
        <v>175</v>
      </c>
      <c r="B38" s="151" t="s">
        <v>176</v>
      </c>
      <c r="C38" s="151" t="s">
        <v>126</v>
      </c>
      <c r="D38" s="136">
        <v>720000</v>
      </c>
      <c r="E38" s="136">
        <f t="shared" si="0"/>
        <v>720000</v>
      </c>
      <c r="F38" s="136">
        <f t="shared" si="1"/>
        <v>720000</v>
      </c>
      <c r="G38" s="151" t="s">
        <v>109</v>
      </c>
      <c r="H38" s="151"/>
      <c r="J38" s="158">
        <v>15237.409322179708</v>
      </c>
      <c r="K38" s="158">
        <v>17741.738425110401</v>
      </c>
      <c r="L38" s="153" t="s">
        <v>110</v>
      </c>
      <c r="M38" s="153" t="s">
        <v>110</v>
      </c>
      <c r="N38" s="153" t="s">
        <v>110</v>
      </c>
      <c r="O38" s="154"/>
      <c r="P38" s="155" t="s">
        <v>111</v>
      </c>
      <c r="Q38" s="155" t="s">
        <v>112</v>
      </c>
      <c r="R38" s="165"/>
      <c r="S38" s="160"/>
      <c r="T38" s="167"/>
      <c r="U38" s="160"/>
      <c r="V38" s="160"/>
      <c r="W38" s="161" t="s">
        <v>120</v>
      </c>
      <c r="X38" s="161" t="s">
        <v>121</v>
      </c>
      <c r="Y38" s="154"/>
      <c r="Z38" s="137" t="s">
        <v>114</v>
      </c>
      <c r="AA38" s="137" t="s">
        <v>115</v>
      </c>
      <c r="AB38" s="137" t="s">
        <v>115</v>
      </c>
      <c r="AC38" s="156"/>
      <c r="AD38" s="156" t="s">
        <v>116</v>
      </c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A38" s="14"/>
      <c r="DB38" s="14"/>
      <c r="DC38" s="14"/>
      <c r="DD38" s="14"/>
      <c r="DE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</row>
    <row r="39" spans="1:138" s="152" customFormat="1" x14ac:dyDescent="0.25">
      <c r="A39" s="151" t="s">
        <v>177</v>
      </c>
      <c r="B39" s="151" t="s">
        <v>178</v>
      </c>
      <c r="C39" s="151" t="s">
        <v>140</v>
      </c>
      <c r="D39" s="136">
        <v>35550</v>
      </c>
      <c r="E39" s="136">
        <f t="shared" si="0"/>
        <v>35550</v>
      </c>
      <c r="F39" s="136">
        <f t="shared" si="1"/>
        <v>35550</v>
      </c>
      <c r="G39" s="151" t="s">
        <v>109</v>
      </c>
      <c r="H39" s="151"/>
      <c r="J39" s="158">
        <v>879.50696647079576</v>
      </c>
      <c r="K39" s="158">
        <v>701.52415172832855</v>
      </c>
      <c r="L39" s="153" t="s">
        <v>110</v>
      </c>
      <c r="M39" s="153" t="s">
        <v>110</v>
      </c>
      <c r="N39" s="153" t="s">
        <v>110</v>
      </c>
      <c r="O39" s="154"/>
      <c r="P39" s="155" t="s">
        <v>111</v>
      </c>
      <c r="Q39" s="155" t="s">
        <v>112</v>
      </c>
      <c r="R39" s="165"/>
      <c r="S39" s="160"/>
      <c r="T39" s="167"/>
      <c r="U39" s="160"/>
      <c r="V39" s="160"/>
      <c r="W39" s="161" t="s">
        <v>120</v>
      </c>
      <c r="X39" s="161" t="s">
        <v>121</v>
      </c>
      <c r="Y39" s="154"/>
      <c r="Z39" s="137" t="s">
        <v>114</v>
      </c>
      <c r="AA39" s="137" t="s">
        <v>115</v>
      </c>
      <c r="AB39" s="137" t="s">
        <v>115</v>
      </c>
      <c r="AC39" s="156"/>
      <c r="AD39" s="156" t="s">
        <v>116</v>
      </c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  <c r="BV39" s="14"/>
      <c r="BW39" s="14"/>
      <c r="BX39" s="14"/>
      <c r="BY39" s="14"/>
      <c r="BZ39" s="14"/>
      <c r="CA39" s="14"/>
      <c r="CB39" s="14"/>
      <c r="CC39" s="14"/>
      <c r="CD39" s="14"/>
      <c r="CE39" s="14"/>
      <c r="CF39" s="14"/>
      <c r="CG39" s="14"/>
      <c r="CH39" s="14"/>
      <c r="CI39" s="14"/>
      <c r="CJ39" s="14"/>
      <c r="CK39" s="14"/>
      <c r="CL39" s="14"/>
      <c r="CM39" s="14"/>
      <c r="CN39" s="14"/>
      <c r="CO39" s="14"/>
      <c r="CP39" s="14"/>
      <c r="CQ39" s="14"/>
      <c r="CR39" s="14"/>
      <c r="CS39" s="14"/>
      <c r="CT39" s="14"/>
      <c r="CU39" s="14"/>
      <c r="CV39" s="14"/>
      <c r="CW39" s="14"/>
      <c r="CX39" s="14"/>
      <c r="CY39" s="14"/>
      <c r="CZ39" s="14"/>
      <c r="DA39" s="14"/>
      <c r="DB39" s="14"/>
      <c r="DC39" s="14"/>
      <c r="DD39" s="14"/>
      <c r="DE39" s="14"/>
      <c r="DF39" s="14"/>
      <c r="DG39" s="14"/>
      <c r="DH39" s="14"/>
      <c r="DI39" s="14"/>
      <c r="DJ39" s="14"/>
      <c r="DK39" s="14"/>
      <c r="DL39" s="14"/>
      <c r="DM39" s="14"/>
      <c r="DN39" s="14"/>
      <c r="DO39" s="14"/>
      <c r="DP39" s="14"/>
      <c r="DQ39" s="14"/>
      <c r="DR39" s="14"/>
      <c r="DS39" s="14"/>
      <c r="DT39" s="14"/>
      <c r="DU39" s="14"/>
      <c r="DV39" s="14"/>
      <c r="DW39" s="14"/>
      <c r="DX39" s="14"/>
      <c r="DY39" s="14"/>
      <c r="DZ39" s="14"/>
      <c r="EA39" s="14"/>
      <c r="EB39" s="14"/>
      <c r="EC39" s="14"/>
      <c r="ED39" s="14"/>
      <c r="EE39" s="14"/>
      <c r="EF39" s="14"/>
      <c r="EG39" s="14"/>
      <c r="EH39" s="14"/>
    </row>
    <row r="40" spans="1:138" s="152" customFormat="1" x14ac:dyDescent="0.25">
      <c r="A40" s="151" t="s">
        <v>179</v>
      </c>
      <c r="B40" s="151" t="s">
        <v>180</v>
      </c>
      <c r="C40" s="151" t="s">
        <v>148</v>
      </c>
      <c r="D40" s="136">
        <v>45000</v>
      </c>
      <c r="E40" s="136">
        <f t="shared" si="0"/>
        <v>45000</v>
      </c>
      <c r="F40" s="136">
        <f t="shared" si="1"/>
        <v>45000</v>
      </c>
      <c r="G40" s="151" t="s">
        <v>109</v>
      </c>
      <c r="H40" s="151"/>
      <c r="J40" s="158">
        <v>1288.0608208708406</v>
      </c>
      <c r="K40" s="158">
        <v>1426.3098675571673</v>
      </c>
      <c r="L40" s="153" t="s">
        <v>110</v>
      </c>
      <c r="M40" s="153" t="s">
        <v>110</v>
      </c>
      <c r="N40" s="153" t="s">
        <v>110</v>
      </c>
      <c r="O40" s="154"/>
      <c r="P40" s="155" t="s">
        <v>111</v>
      </c>
      <c r="Q40" s="155" t="s">
        <v>112</v>
      </c>
      <c r="R40" s="165">
        <v>3094</v>
      </c>
      <c r="S40" s="160"/>
      <c r="T40" s="167"/>
      <c r="U40" s="160"/>
      <c r="V40" s="160"/>
      <c r="W40" s="161" t="s">
        <v>120</v>
      </c>
      <c r="X40" s="161" t="s">
        <v>121</v>
      </c>
      <c r="Y40" s="154"/>
      <c r="Z40" s="137" t="s">
        <v>114</v>
      </c>
      <c r="AA40" s="137" t="s">
        <v>115</v>
      </c>
      <c r="AB40" s="137" t="s">
        <v>115</v>
      </c>
      <c r="AC40" s="156"/>
      <c r="AD40" s="156" t="s">
        <v>116</v>
      </c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  <c r="BL40" s="14"/>
      <c r="BM40" s="14"/>
      <c r="BN40" s="14"/>
      <c r="BO40" s="14"/>
      <c r="BP40" s="14"/>
      <c r="BQ40" s="14"/>
      <c r="BR40" s="14"/>
      <c r="BS40" s="14"/>
      <c r="BT40" s="14"/>
      <c r="BU40" s="14"/>
      <c r="BV40" s="14"/>
      <c r="BW40" s="14"/>
      <c r="BX40" s="14"/>
      <c r="BY40" s="14"/>
      <c r="BZ40" s="14"/>
      <c r="CA40" s="14"/>
      <c r="CB40" s="14"/>
      <c r="CC40" s="14"/>
      <c r="CD40" s="14"/>
      <c r="CE40" s="14"/>
      <c r="CF40" s="14"/>
      <c r="CG40" s="14"/>
      <c r="CH40" s="14"/>
      <c r="CI40" s="14"/>
      <c r="CJ40" s="14"/>
      <c r="CK40" s="14"/>
      <c r="CL40" s="14"/>
      <c r="CM40" s="14"/>
      <c r="CN40" s="14"/>
      <c r="CO40" s="14"/>
      <c r="CP40" s="14"/>
      <c r="CQ40" s="14"/>
      <c r="CR40" s="14"/>
      <c r="CS40" s="14"/>
      <c r="CT40" s="14"/>
      <c r="CU40" s="14"/>
      <c r="CV40" s="14"/>
      <c r="CW40" s="14"/>
      <c r="CX40" s="14"/>
      <c r="CY40" s="14"/>
      <c r="CZ40" s="14"/>
      <c r="DA40" s="14"/>
      <c r="DB40" s="14"/>
      <c r="DC40" s="14"/>
      <c r="DD40" s="14"/>
      <c r="DE40" s="14"/>
      <c r="DF40" s="14"/>
      <c r="DG40" s="14"/>
      <c r="DH40" s="14"/>
      <c r="DI40" s="14"/>
      <c r="DJ40" s="14"/>
      <c r="DK40" s="14"/>
      <c r="DL40" s="14"/>
      <c r="DM40" s="14"/>
      <c r="DN40" s="14"/>
      <c r="DO40" s="14"/>
      <c r="DP40" s="14"/>
      <c r="DQ40" s="14"/>
      <c r="DR40" s="14"/>
      <c r="DS40" s="14"/>
      <c r="DT40" s="14"/>
      <c r="DU40" s="14"/>
      <c r="DV40" s="14"/>
      <c r="DW40" s="14"/>
      <c r="DX40" s="14"/>
      <c r="DY40" s="14"/>
      <c r="DZ40" s="14"/>
      <c r="EA40" s="14"/>
      <c r="EB40" s="14"/>
      <c r="EC40" s="14"/>
      <c r="ED40" s="14"/>
      <c r="EE40" s="14"/>
      <c r="EF40" s="14"/>
      <c r="EG40" s="14"/>
      <c r="EH40" s="14"/>
    </row>
    <row r="41" spans="1:138" s="152" customFormat="1" x14ac:dyDescent="0.25">
      <c r="A41" s="151" t="s">
        <v>181</v>
      </c>
      <c r="B41" s="151" t="s">
        <v>182</v>
      </c>
      <c r="C41" s="151" t="s">
        <v>108</v>
      </c>
      <c r="D41" s="136">
        <v>180000</v>
      </c>
      <c r="E41" s="136">
        <f t="shared" si="0"/>
        <v>180000</v>
      </c>
      <c r="F41" s="136">
        <f t="shared" si="1"/>
        <v>180000</v>
      </c>
      <c r="G41" s="151" t="s">
        <v>109</v>
      </c>
      <c r="H41" s="151"/>
      <c r="J41" s="158">
        <v>2027.4022984815251</v>
      </c>
      <c r="K41" s="158">
        <v>1953.8702744572361</v>
      </c>
      <c r="L41" s="153" t="s">
        <v>110</v>
      </c>
      <c r="M41" s="153" t="s">
        <v>110</v>
      </c>
      <c r="N41" s="153" t="s">
        <v>110</v>
      </c>
      <c r="O41" s="154"/>
      <c r="P41" s="155" t="s">
        <v>111</v>
      </c>
      <c r="Q41" s="155" t="s">
        <v>112</v>
      </c>
      <c r="R41" s="165"/>
      <c r="S41" s="160"/>
      <c r="T41" s="167"/>
      <c r="U41" s="160"/>
      <c r="V41" s="160"/>
      <c r="W41" s="161" t="s">
        <v>136</v>
      </c>
      <c r="X41" s="161" t="s">
        <v>113</v>
      </c>
      <c r="Y41" s="154"/>
      <c r="Z41" s="137" t="s">
        <v>114</v>
      </c>
      <c r="AA41" s="137" t="s">
        <v>115</v>
      </c>
      <c r="AB41" s="137" t="s">
        <v>115</v>
      </c>
      <c r="AC41" s="156"/>
      <c r="AD41" s="156" t="s">
        <v>116</v>
      </c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14"/>
      <c r="CA41" s="14"/>
      <c r="CB41" s="14"/>
      <c r="CC41" s="14"/>
      <c r="CD41" s="14"/>
      <c r="CE41" s="14"/>
      <c r="CF41" s="14"/>
      <c r="CG41" s="14"/>
      <c r="CH41" s="14"/>
      <c r="CI41" s="14"/>
      <c r="CJ41" s="14"/>
      <c r="CK41" s="14"/>
      <c r="CL41" s="14"/>
      <c r="CM41" s="14"/>
      <c r="CN41" s="14"/>
      <c r="CO41" s="14"/>
      <c r="CP41" s="14"/>
      <c r="CQ41" s="14"/>
      <c r="CR41" s="14"/>
      <c r="CS41" s="14"/>
      <c r="CT41" s="14"/>
      <c r="CU41" s="14"/>
      <c r="CV41" s="14"/>
      <c r="CW41" s="14"/>
      <c r="CX41" s="14"/>
      <c r="CY41" s="14"/>
      <c r="CZ41" s="14"/>
      <c r="DA41" s="14"/>
      <c r="DB41" s="14"/>
      <c r="DC41" s="14"/>
      <c r="DD41" s="14"/>
      <c r="DE41" s="14"/>
      <c r="DF41" s="14"/>
      <c r="DG41" s="14"/>
      <c r="DH41" s="14"/>
      <c r="DI41" s="14"/>
      <c r="DJ41" s="14"/>
      <c r="DK41" s="14"/>
      <c r="DL41" s="14"/>
      <c r="DM41" s="14"/>
      <c r="DN41" s="14"/>
      <c r="DO41" s="14"/>
      <c r="DP41" s="14"/>
      <c r="DQ41" s="14"/>
      <c r="DR41" s="14"/>
      <c r="DS41" s="14"/>
      <c r="DT41" s="14"/>
      <c r="DU41" s="14"/>
      <c r="DV41" s="14"/>
      <c r="DW41" s="14"/>
      <c r="DX41" s="14"/>
      <c r="DY41" s="14"/>
      <c r="DZ41" s="14"/>
      <c r="EA41" s="14"/>
      <c r="EB41" s="14"/>
      <c r="EC41" s="14"/>
      <c r="ED41" s="14"/>
      <c r="EE41" s="14"/>
      <c r="EF41" s="14"/>
      <c r="EG41" s="14"/>
      <c r="EH41" s="14"/>
    </row>
    <row r="42" spans="1:138" s="152" customFormat="1" x14ac:dyDescent="0.25">
      <c r="A42" s="151" t="s">
        <v>183</v>
      </c>
      <c r="B42" s="151" t="s">
        <v>184</v>
      </c>
      <c r="C42" s="151" t="s">
        <v>108</v>
      </c>
      <c r="D42" s="136">
        <v>511200</v>
      </c>
      <c r="E42" s="136">
        <f t="shared" si="0"/>
        <v>511200</v>
      </c>
      <c r="F42" s="136">
        <f t="shared" si="1"/>
        <v>511200</v>
      </c>
      <c r="G42" s="151" t="s">
        <v>109</v>
      </c>
      <c r="H42" s="151"/>
      <c r="J42" s="158">
        <v>5757.8225276875319</v>
      </c>
      <c r="K42" s="158">
        <v>5548.9915794585513</v>
      </c>
      <c r="L42" s="153" t="s">
        <v>110</v>
      </c>
      <c r="M42" s="153" t="s">
        <v>110</v>
      </c>
      <c r="N42" s="153" t="s">
        <v>110</v>
      </c>
      <c r="O42" s="154"/>
      <c r="P42" s="155" t="s">
        <v>111</v>
      </c>
      <c r="Q42" s="155" t="s">
        <v>112</v>
      </c>
      <c r="R42" s="165"/>
      <c r="S42" s="160"/>
      <c r="T42" s="167"/>
      <c r="U42" s="160"/>
      <c r="V42" s="160"/>
      <c r="W42" s="161" t="s">
        <v>185</v>
      </c>
      <c r="X42" s="161" t="s">
        <v>113</v>
      </c>
      <c r="Y42" s="154"/>
      <c r="Z42" s="137" t="s">
        <v>114</v>
      </c>
      <c r="AA42" s="137" t="s">
        <v>115</v>
      </c>
      <c r="AB42" s="137" t="s">
        <v>115</v>
      </c>
      <c r="AC42" s="156"/>
      <c r="AD42" s="156" t="s">
        <v>116</v>
      </c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  <c r="BZ42" s="14"/>
      <c r="CA42" s="14"/>
      <c r="CB42" s="14"/>
      <c r="CC42" s="14"/>
      <c r="CD42" s="14"/>
      <c r="CE42" s="14"/>
      <c r="CF42" s="14"/>
      <c r="CG42" s="14"/>
      <c r="CH42" s="14"/>
      <c r="CI42" s="14"/>
      <c r="CJ42" s="14"/>
      <c r="CK42" s="14"/>
      <c r="CL42" s="14"/>
      <c r="CM42" s="14"/>
      <c r="CN42" s="14"/>
      <c r="CO42" s="14"/>
      <c r="CP42" s="14"/>
      <c r="CQ42" s="14"/>
      <c r="CR42" s="14"/>
      <c r="CS42" s="14"/>
      <c r="CT42" s="14"/>
      <c r="CU42" s="14"/>
      <c r="CV42" s="14"/>
      <c r="CW42" s="14"/>
      <c r="CX42" s="14"/>
      <c r="CY42" s="14"/>
      <c r="CZ42" s="14"/>
      <c r="DA42" s="14"/>
      <c r="DB42" s="14"/>
      <c r="DC42" s="14"/>
      <c r="DD42" s="14"/>
      <c r="DE42" s="14"/>
      <c r="DF42" s="14"/>
      <c r="DG42" s="14"/>
      <c r="DH42" s="14"/>
      <c r="DI42" s="14"/>
      <c r="DJ42" s="14"/>
      <c r="DK42" s="14"/>
      <c r="DL42" s="14"/>
      <c r="DM42" s="14"/>
      <c r="DN42" s="14"/>
      <c r="DO42" s="14"/>
      <c r="DP42" s="14"/>
      <c r="DQ42" s="14"/>
      <c r="DR42" s="14"/>
      <c r="DS42" s="14"/>
      <c r="DT42" s="14"/>
      <c r="DU42" s="14"/>
      <c r="DV42" s="14"/>
      <c r="DW42" s="14"/>
      <c r="DX42" s="14"/>
      <c r="DY42" s="14"/>
      <c r="DZ42" s="14"/>
      <c r="EA42" s="14"/>
      <c r="EB42" s="14"/>
      <c r="EC42" s="14"/>
      <c r="ED42" s="14"/>
      <c r="EE42" s="14"/>
      <c r="EF42" s="14"/>
      <c r="EG42" s="14"/>
      <c r="EH42" s="14"/>
    </row>
    <row r="43" spans="1:138" s="152" customFormat="1" x14ac:dyDescent="0.25">
      <c r="A43" s="151" t="s">
        <v>186</v>
      </c>
      <c r="B43" s="151" t="s">
        <v>187</v>
      </c>
      <c r="C43" s="151" t="s">
        <v>108</v>
      </c>
      <c r="D43" s="136">
        <v>179000</v>
      </c>
      <c r="E43" s="136">
        <f t="shared" si="0"/>
        <v>179000</v>
      </c>
      <c r="F43" s="136">
        <f t="shared" si="1"/>
        <v>179000</v>
      </c>
      <c r="G43" s="151" t="s">
        <v>109</v>
      </c>
      <c r="H43" s="151"/>
      <c r="J43" s="158">
        <v>2016.1389523788503</v>
      </c>
      <c r="K43" s="158">
        <v>1943.0154395991403</v>
      </c>
      <c r="L43" s="153" t="s">
        <v>110</v>
      </c>
      <c r="M43" s="153" t="s">
        <v>110</v>
      </c>
      <c r="N43" s="153" t="s">
        <v>110</v>
      </c>
      <c r="O43" s="154"/>
      <c r="P43" s="155" t="s">
        <v>111</v>
      </c>
      <c r="Q43" s="155" t="s">
        <v>112</v>
      </c>
      <c r="R43" s="165"/>
      <c r="S43" s="160"/>
      <c r="T43" s="167"/>
      <c r="U43" s="160"/>
      <c r="V43" s="160"/>
      <c r="W43" s="161" t="s">
        <v>120</v>
      </c>
      <c r="X43" s="161" t="s">
        <v>121</v>
      </c>
      <c r="Y43" s="154"/>
      <c r="Z43" s="137" t="s">
        <v>114</v>
      </c>
      <c r="AA43" s="137" t="s">
        <v>115</v>
      </c>
      <c r="AB43" s="137" t="s">
        <v>115</v>
      </c>
      <c r="AC43" s="156"/>
      <c r="AD43" s="156" t="s">
        <v>116</v>
      </c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  <c r="BM43" s="14"/>
      <c r="BN43" s="14"/>
      <c r="BO43" s="14"/>
      <c r="BP43" s="14"/>
      <c r="BQ43" s="14"/>
      <c r="BR43" s="14"/>
      <c r="BS43" s="14"/>
      <c r="BT43" s="14"/>
      <c r="BU43" s="14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</row>
    <row r="44" spans="1:138" s="152" customFormat="1" x14ac:dyDescent="0.25">
      <c r="A44" s="151" t="s">
        <v>188</v>
      </c>
      <c r="B44" s="151" t="s">
        <v>189</v>
      </c>
      <c r="C44" s="151" t="s">
        <v>108</v>
      </c>
      <c r="D44" s="136">
        <v>219000</v>
      </c>
      <c r="E44" s="136">
        <f t="shared" si="0"/>
        <v>219000</v>
      </c>
      <c r="F44" s="136">
        <f t="shared" si="1"/>
        <v>219000</v>
      </c>
      <c r="G44" s="151" t="s">
        <v>109</v>
      </c>
      <c r="H44" s="151"/>
      <c r="J44" s="158">
        <v>2466.6727964858555</v>
      </c>
      <c r="K44" s="158">
        <v>2377.2088339229704</v>
      </c>
      <c r="L44" s="153" t="s">
        <v>110</v>
      </c>
      <c r="M44" s="153" t="s">
        <v>110</v>
      </c>
      <c r="N44" s="153" t="s">
        <v>110</v>
      </c>
      <c r="O44" s="154"/>
      <c r="P44" s="155" t="s">
        <v>111</v>
      </c>
      <c r="Q44" s="155" t="s">
        <v>112</v>
      </c>
      <c r="R44" s="165"/>
      <c r="S44" s="160"/>
      <c r="T44" s="167"/>
      <c r="U44" s="160"/>
      <c r="V44" s="160"/>
      <c r="W44" s="161" t="s">
        <v>185</v>
      </c>
      <c r="X44" s="161" t="s">
        <v>132</v>
      </c>
      <c r="Y44" s="154"/>
      <c r="Z44" s="137" t="s">
        <v>133</v>
      </c>
      <c r="AA44" s="137" t="s">
        <v>115</v>
      </c>
      <c r="AB44" s="137" t="s">
        <v>115</v>
      </c>
      <c r="AC44" s="156"/>
      <c r="AD44" s="156" t="s">
        <v>116</v>
      </c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  <c r="BL44" s="14"/>
      <c r="BM44" s="14"/>
      <c r="BN44" s="14"/>
      <c r="BO44" s="14"/>
      <c r="BP44" s="14"/>
      <c r="BQ44" s="14"/>
      <c r="BR44" s="14"/>
      <c r="BS44" s="14"/>
      <c r="BT44" s="14"/>
      <c r="BU44" s="14"/>
      <c r="BV44" s="14"/>
      <c r="BW44" s="14"/>
      <c r="BX44" s="14"/>
      <c r="BY44" s="14"/>
      <c r="BZ44" s="14"/>
      <c r="CA44" s="14"/>
      <c r="CB44" s="14"/>
      <c r="CC44" s="14"/>
      <c r="CD44" s="14"/>
      <c r="CE44" s="14"/>
      <c r="CF44" s="14"/>
      <c r="CG44" s="14"/>
      <c r="CH44" s="14"/>
      <c r="CI44" s="14"/>
      <c r="CJ44" s="14"/>
      <c r="CK44" s="14"/>
      <c r="CL44" s="14"/>
      <c r="CM44" s="14"/>
      <c r="CN44" s="14"/>
      <c r="CO44" s="14"/>
      <c r="CP44" s="14"/>
      <c r="CQ44" s="14"/>
      <c r="CR44" s="14"/>
      <c r="CS44" s="14"/>
      <c r="CT44" s="14"/>
      <c r="CU44" s="14"/>
      <c r="CV44" s="14"/>
      <c r="CW44" s="14"/>
      <c r="CX44" s="14"/>
      <c r="CY44" s="14"/>
      <c r="CZ44" s="14"/>
      <c r="DA44" s="14"/>
      <c r="DB44" s="14"/>
      <c r="DC44" s="14"/>
      <c r="DD44" s="14"/>
      <c r="DE44" s="14"/>
      <c r="DF44" s="14"/>
      <c r="DG44" s="14"/>
      <c r="DH44" s="14"/>
      <c r="DI44" s="14"/>
      <c r="DJ44" s="14"/>
      <c r="DK44" s="14"/>
      <c r="DL44" s="14"/>
      <c r="DM44" s="14"/>
      <c r="DN44" s="14"/>
      <c r="DO44" s="14"/>
      <c r="DP44" s="14"/>
      <c r="DQ44" s="14"/>
      <c r="DR44" s="14"/>
      <c r="DS44" s="14"/>
      <c r="DT44" s="14"/>
      <c r="DU44" s="14"/>
      <c r="DV44" s="14"/>
      <c r="DW44" s="14"/>
      <c r="DX44" s="14"/>
      <c r="DY44" s="14"/>
      <c r="DZ44" s="14"/>
      <c r="EA44" s="14"/>
      <c r="EB44" s="14"/>
      <c r="EC44" s="14"/>
      <c r="ED44" s="14"/>
      <c r="EE44" s="14"/>
      <c r="EF44" s="14"/>
      <c r="EG44" s="14"/>
      <c r="EH44" s="14"/>
    </row>
    <row r="45" spans="1:138" s="152" customFormat="1" x14ac:dyDescent="0.25">
      <c r="A45" s="151" t="s">
        <v>190</v>
      </c>
      <c r="B45" s="151" t="s">
        <v>190</v>
      </c>
      <c r="C45" s="151" t="s">
        <v>108</v>
      </c>
      <c r="D45" s="136">
        <v>120000</v>
      </c>
      <c r="E45" s="136">
        <f t="shared" si="0"/>
        <v>120000</v>
      </c>
      <c r="F45" s="136">
        <f t="shared" si="1"/>
        <v>120000</v>
      </c>
      <c r="G45" s="151" t="s">
        <v>109</v>
      </c>
      <c r="H45" s="151"/>
      <c r="J45" s="158">
        <v>1351.6015323210167</v>
      </c>
      <c r="K45" s="158">
        <v>1302.5801829714908</v>
      </c>
      <c r="L45" s="153" t="s">
        <v>110</v>
      </c>
      <c r="M45" s="153" t="s">
        <v>110</v>
      </c>
      <c r="N45" s="153" t="s">
        <v>110</v>
      </c>
      <c r="O45" s="154"/>
      <c r="P45" s="155" t="s">
        <v>111</v>
      </c>
      <c r="Q45" s="155" t="s">
        <v>112</v>
      </c>
      <c r="R45" s="165"/>
      <c r="S45" s="160"/>
      <c r="T45" s="167"/>
      <c r="U45" s="160"/>
      <c r="V45" s="160"/>
      <c r="W45" s="161" t="s">
        <v>191</v>
      </c>
      <c r="X45" s="161" t="s">
        <v>192</v>
      </c>
      <c r="Y45" s="154"/>
      <c r="Z45" s="137" t="s">
        <v>114</v>
      </c>
      <c r="AA45" s="137" t="s">
        <v>115</v>
      </c>
      <c r="AB45" s="137" t="s">
        <v>115</v>
      </c>
      <c r="AC45" s="156"/>
      <c r="AD45" s="156" t="s">
        <v>116</v>
      </c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</row>
    <row r="46" spans="1:138" s="152" customFormat="1" x14ac:dyDescent="0.25">
      <c r="A46" s="151" t="s">
        <v>193</v>
      </c>
      <c r="B46" s="151" t="s">
        <v>194</v>
      </c>
      <c r="C46" s="151" t="s">
        <v>140</v>
      </c>
      <c r="D46" s="136">
        <v>95977</v>
      </c>
      <c r="E46" s="136">
        <f t="shared" si="0"/>
        <v>95977</v>
      </c>
      <c r="F46" s="136">
        <f t="shared" si="1"/>
        <v>95977</v>
      </c>
      <c r="G46" s="151" t="s">
        <v>109</v>
      </c>
      <c r="H46" s="151"/>
      <c r="J46" s="158">
        <v>2374.4708894786936</v>
      </c>
      <c r="K46" s="158">
        <v>1893.9573420655356</v>
      </c>
      <c r="L46" s="153" t="s">
        <v>110</v>
      </c>
      <c r="M46" s="153" t="s">
        <v>110</v>
      </c>
      <c r="N46" s="153" t="s">
        <v>110</v>
      </c>
      <c r="O46" s="154"/>
      <c r="P46" s="155" t="s">
        <v>111</v>
      </c>
      <c r="Q46" s="155" t="s">
        <v>112</v>
      </c>
      <c r="R46" s="165"/>
      <c r="S46" s="160"/>
      <c r="T46" s="167"/>
      <c r="U46" s="160"/>
      <c r="V46" s="160"/>
      <c r="W46" s="161" t="s">
        <v>195</v>
      </c>
      <c r="X46" s="161" t="s">
        <v>196</v>
      </c>
      <c r="Y46" s="154"/>
      <c r="Z46" s="137" t="s">
        <v>133</v>
      </c>
      <c r="AA46" s="137" t="s">
        <v>115</v>
      </c>
      <c r="AB46" s="137" t="s">
        <v>115</v>
      </c>
      <c r="AC46" s="156"/>
      <c r="AD46" s="156" t="s">
        <v>116</v>
      </c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  <c r="BZ46" s="14"/>
      <c r="CA46" s="14"/>
      <c r="CB46" s="14"/>
      <c r="CC46" s="14"/>
      <c r="CD46" s="14"/>
      <c r="CE46" s="14"/>
      <c r="CF46" s="14"/>
      <c r="CG46" s="14"/>
      <c r="CH46" s="14"/>
      <c r="CI46" s="14"/>
      <c r="CJ46" s="14"/>
      <c r="CK46" s="14"/>
      <c r="CL46" s="14"/>
      <c r="CM46" s="14"/>
      <c r="CN46" s="14"/>
      <c r="CO46" s="14"/>
      <c r="CP46" s="14"/>
      <c r="CQ46" s="14"/>
      <c r="CR46" s="14"/>
      <c r="CS46" s="14"/>
      <c r="CT46" s="14"/>
      <c r="CU46" s="14"/>
      <c r="CV46" s="14"/>
      <c r="CW46" s="14"/>
      <c r="CX46" s="14"/>
      <c r="CY46" s="14"/>
      <c r="CZ46" s="14"/>
      <c r="DA46" s="14"/>
      <c r="DB46" s="14"/>
      <c r="DC46" s="14"/>
      <c r="DD46" s="14"/>
      <c r="DE46" s="14"/>
      <c r="DF46" s="14"/>
      <c r="DG46" s="14"/>
      <c r="DH46" s="14"/>
      <c r="DI46" s="14"/>
      <c r="DJ46" s="14"/>
      <c r="DK46" s="14"/>
      <c r="DL46" s="14"/>
      <c r="DM46" s="14"/>
      <c r="DN46" s="14"/>
      <c r="DO46" s="14"/>
      <c r="DP46" s="14"/>
      <c r="DQ46" s="14"/>
      <c r="DR46" s="14"/>
      <c r="DS46" s="14"/>
      <c r="DT46" s="14"/>
      <c r="DU46" s="14"/>
      <c r="DV46" s="14"/>
      <c r="DW46" s="14"/>
      <c r="DX46" s="14"/>
      <c r="DY46" s="14"/>
      <c r="DZ46" s="14"/>
      <c r="EA46" s="14"/>
      <c r="EB46" s="14"/>
      <c r="EC46" s="14"/>
      <c r="ED46" s="14"/>
      <c r="EE46" s="14"/>
      <c r="EF46" s="14"/>
      <c r="EG46" s="14"/>
      <c r="EH46" s="14"/>
    </row>
    <row r="47" spans="1:138" s="152" customFormat="1" x14ac:dyDescent="0.25">
      <c r="A47" s="151" t="s">
        <v>197</v>
      </c>
      <c r="B47" s="151" t="s">
        <v>198</v>
      </c>
      <c r="C47" s="151" t="s">
        <v>199</v>
      </c>
      <c r="D47" s="136">
        <v>252000</v>
      </c>
      <c r="E47" s="136">
        <f t="shared" si="0"/>
        <v>252000</v>
      </c>
      <c r="F47" s="136">
        <f t="shared" si="1"/>
        <v>252000</v>
      </c>
      <c r="G47" s="151" t="s">
        <v>109</v>
      </c>
      <c r="H47" s="151"/>
      <c r="J47" s="158">
        <v>0</v>
      </c>
      <c r="K47" s="158">
        <v>13489.165358490565</v>
      </c>
      <c r="L47" s="153" t="s">
        <v>110</v>
      </c>
      <c r="M47" s="153" t="s">
        <v>110</v>
      </c>
      <c r="N47" s="153" t="s">
        <v>110</v>
      </c>
      <c r="O47" s="154"/>
      <c r="P47" s="155" t="s">
        <v>111</v>
      </c>
      <c r="Q47" s="155" t="s">
        <v>112</v>
      </c>
      <c r="R47" s="165"/>
      <c r="S47" s="160"/>
      <c r="T47" s="167"/>
      <c r="U47" s="160"/>
      <c r="V47" s="160"/>
      <c r="W47" s="161" t="s">
        <v>200</v>
      </c>
      <c r="X47" s="161" t="s">
        <v>201</v>
      </c>
      <c r="Y47" s="154"/>
      <c r="Z47" s="137" t="s">
        <v>133</v>
      </c>
      <c r="AA47" s="137" t="s">
        <v>115</v>
      </c>
      <c r="AB47" s="137" t="s">
        <v>115</v>
      </c>
      <c r="AC47" s="156"/>
      <c r="AD47" s="156" t="s">
        <v>116</v>
      </c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  <c r="BR47" s="14"/>
      <c r="BS47" s="14"/>
      <c r="BT47" s="14"/>
      <c r="BU47" s="14"/>
      <c r="BV47" s="14"/>
      <c r="BW47" s="14"/>
      <c r="BX47" s="14"/>
      <c r="BY47" s="14"/>
      <c r="BZ47" s="14"/>
      <c r="CA47" s="14"/>
      <c r="CB47" s="14"/>
      <c r="CC47" s="14"/>
      <c r="CD47" s="14"/>
      <c r="CE47" s="14"/>
      <c r="CF47" s="14"/>
      <c r="CG47" s="14"/>
      <c r="CH47" s="14"/>
      <c r="CI47" s="14"/>
      <c r="CJ47" s="14"/>
      <c r="CK47" s="14"/>
      <c r="CL47" s="14"/>
      <c r="CM47" s="14"/>
      <c r="CN47" s="14"/>
      <c r="CO47" s="14"/>
      <c r="CP47" s="14"/>
      <c r="CQ47" s="14"/>
      <c r="CR47" s="14"/>
      <c r="CS47" s="14"/>
      <c r="CT47" s="14"/>
      <c r="CU47" s="14"/>
      <c r="CV47" s="14"/>
      <c r="CW47" s="14"/>
      <c r="CX47" s="14"/>
      <c r="CY47" s="14"/>
      <c r="CZ47" s="14"/>
      <c r="DA47" s="14"/>
      <c r="DB47" s="14"/>
      <c r="DC47" s="14"/>
      <c r="DD47" s="14"/>
      <c r="DE47" s="14"/>
      <c r="DF47" s="14"/>
      <c r="DG47" s="14"/>
      <c r="DH47" s="14"/>
      <c r="DI47" s="14"/>
      <c r="DJ47" s="14"/>
      <c r="DK47" s="14"/>
      <c r="DL47" s="14"/>
      <c r="DM47" s="14"/>
      <c r="DN47" s="14"/>
      <c r="DO47" s="14"/>
      <c r="DP47" s="14"/>
      <c r="DQ47" s="14"/>
      <c r="DR47" s="14"/>
      <c r="DS47" s="14"/>
      <c r="DT47" s="14"/>
      <c r="DU47" s="14"/>
      <c r="DV47" s="14"/>
      <c r="DW47" s="14"/>
      <c r="DX47" s="14"/>
      <c r="DY47" s="14"/>
      <c r="DZ47" s="14"/>
      <c r="EA47" s="14"/>
      <c r="EB47" s="14"/>
      <c r="EC47" s="14"/>
      <c r="ED47" s="14"/>
      <c r="EE47" s="14"/>
      <c r="EF47" s="14"/>
      <c r="EG47" s="14"/>
      <c r="EH47" s="14"/>
    </row>
    <row r="48" spans="1:138" s="152" customFormat="1" x14ac:dyDescent="0.25">
      <c r="A48" s="151" t="s">
        <v>202</v>
      </c>
      <c r="B48" s="151" t="s">
        <v>203</v>
      </c>
      <c r="C48" s="151" t="s">
        <v>126</v>
      </c>
      <c r="D48" s="136">
        <v>42204</v>
      </c>
      <c r="E48" s="136">
        <f t="shared" si="0"/>
        <v>42204</v>
      </c>
      <c r="F48" s="136">
        <f t="shared" si="1"/>
        <v>42204</v>
      </c>
      <c r="G48" s="151" t="s">
        <v>109</v>
      </c>
      <c r="H48" s="151"/>
      <c r="J48" s="158">
        <v>893.16614310176726</v>
      </c>
      <c r="K48" s="158">
        <v>1039.9615673518881</v>
      </c>
      <c r="L48" s="153" t="s">
        <v>110</v>
      </c>
      <c r="M48" s="153" t="s">
        <v>110</v>
      </c>
      <c r="N48" s="153" t="s">
        <v>110</v>
      </c>
      <c r="O48" s="154"/>
      <c r="P48" s="155" t="s">
        <v>111</v>
      </c>
      <c r="Q48" s="155" t="s">
        <v>112</v>
      </c>
      <c r="R48" s="165"/>
      <c r="S48" s="160"/>
      <c r="T48" s="167"/>
      <c r="U48" s="160"/>
      <c r="V48" s="160"/>
      <c r="W48" s="161" t="s">
        <v>131</v>
      </c>
      <c r="X48" s="161" t="s">
        <v>204</v>
      </c>
      <c r="Y48" s="154"/>
      <c r="Z48" s="137" t="s">
        <v>133</v>
      </c>
      <c r="AA48" s="137" t="s">
        <v>115</v>
      </c>
      <c r="AB48" s="137" t="s">
        <v>115</v>
      </c>
      <c r="AC48" s="156"/>
      <c r="AD48" s="156" t="s">
        <v>116</v>
      </c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/>
      <c r="CJ48" s="14"/>
      <c r="CK48" s="14"/>
      <c r="CL48" s="14"/>
      <c r="CM48" s="14"/>
      <c r="CN48" s="14"/>
      <c r="CO48" s="14"/>
      <c r="CP48" s="14"/>
      <c r="CQ48" s="14"/>
      <c r="CR48" s="14"/>
      <c r="CS48" s="14"/>
      <c r="CT48" s="14"/>
      <c r="CU48" s="14"/>
      <c r="CV48" s="14"/>
      <c r="CW48" s="14"/>
      <c r="CX48" s="14"/>
      <c r="CY48" s="14"/>
      <c r="CZ48" s="14"/>
      <c r="DA48" s="14"/>
      <c r="DB48" s="14"/>
      <c r="DC48" s="14"/>
      <c r="DD48" s="14"/>
      <c r="DE48" s="14"/>
      <c r="DF48" s="14"/>
      <c r="DG48" s="14"/>
      <c r="DH48" s="14"/>
      <c r="DI48" s="14"/>
      <c r="DJ48" s="14"/>
      <c r="DK48" s="14"/>
      <c r="DL48" s="14"/>
      <c r="DM48" s="14"/>
      <c r="DN48" s="14"/>
      <c r="DO48" s="14"/>
      <c r="DP48" s="14"/>
      <c r="DQ48" s="14"/>
      <c r="DR48" s="14"/>
      <c r="DS48" s="14"/>
      <c r="DT48" s="14"/>
      <c r="DU48" s="14"/>
      <c r="DV48" s="14"/>
      <c r="DW48" s="14"/>
      <c r="DX48" s="14"/>
      <c r="DY48" s="14"/>
      <c r="DZ48" s="14"/>
      <c r="EA48" s="14"/>
      <c r="EB48" s="14"/>
      <c r="EC48" s="14"/>
      <c r="ED48" s="14"/>
      <c r="EE48" s="14"/>
      <c r="EF48" s="14"/>
      <c r="EG48" s="14"/>
      <c r="EH48" s="14"/>
    </row>
    <row r="49" spans="1:138" s="152" customFormat="1" x14ac:dyDescent="0.25">
      <c r="A49" s="151" t="s">
        <v>205</v>
      </c>
      <c r="B49" s="151" t="s">
        <v>206</v>
      </c>
      <c r="C49" s="151" t="s">
        <v>140</v>
      </c>
      <c r="D49" s="136">
        <v>40700</v>
      </c>
      <c r="E49" s="136">
        <f t="shared" si="0"/>
        <v>40700</v>
      </c>
      <c r="F49" s="136">
        <f t="shared" si="1"/>
        <v>40700</v>
      </c>
      <c r="G49" s="151" t="s">
        <v>109</v>
      </c>
      <c r="H49" s="151"/>
      <c r="J49" s="158">
        <v>1006.9179616135411</v>
      </c>
      <c r="K49" s="158">
        <v>803.15141984087109</v>
      </c>
      <c r="L49" s="153" t="s">
        <v>110</v>
      </c>
      <c r="M49" s="153" t="s">
        <v>110</v>
      </c>
      <c r="N49" s="153" t="s">
        <v>110</v>
      </c>
      <c r="O49" s="154"/>
      <c r="P49" s="155" t="s">
        <v>111</v>
      </c>
      <c r="Q49" s="155" t="s">
        <v>112</v>
      </c>
      <c r="R49" s="165"/>
      <c r="S49" s="160"/>
      <c r="T49" s="167"/>
      <c r="U49" s="160"/>
      <c r="V49" s="160"/>
      <c r="W49" s="161" t="s">
        <v>207</v>
      </c>
      <c r="X49" s="161" t="s">
        <v>207</v>
      </c>
      <c r="Y49" s="154"/>
      <c r="Z49" s="137" t="s">
        <v>114</v>
      </c>
      <c r="AA49" s="137" t="s">
        <v>115</v>
      </c>
      <c r="AB49" s="137" t="s">
        <v>115</v>
      </c>
      <c r="AC49" s="156"/>
      <c r="AD49" s="156" t="s">
        <v>116</v>
      </c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/>
      <c r="CJ49" s="14"/>
      <c r="CK49" s="14"/>
      <c r="CL49" s="14"/>
      <c r="CM49" s="14"/>
      <c r="CN49" s="14"/>
      <c r="CO49" s="14"/>
      <c r="CP49" s="14"/>
      <c r="CQ49" s="14"/>
      <c r="CR49" s="14"/>
      <c r="CS49" s="14"/>
      <c r="CT49" s="14"/>
      <c r="CU49" s="14"/>
      <c r="CV49" s="14"/>
      <c r="CW49" s="14"/>
      <c r="CX49" s="14"/>
      <c r="CY49" s="14"/>
      <c r="CZ49" s="14"/>
      <c r="DA49" s="14"/>
      <c r="DB49" s="14"/>
      <c r="DC49" s="14"/>
      <c r="DD49" s="14"/>
      <c r="DE49" s="14"/>
      <c r="DF49" s="14"/>
      <c r="DG49" s="14"/>
      <c r="DH49" s="14"/>
      <c r="DI49" s="14"/>
      <c r="DJ49" s="14"/>
      <c r="DK49" s="14"/>
      <c r="DL49" s="14"/>
      <c r="DM49" s="14"/>
      <c r="DN49" s="14"/>
      <c r="DO49" s="14"/>
      <c r="DP49" s="14"/>
      <c r="DQ49" s="14"/>
      <c r="DR49" s="14"/>
      <c r="DS49" s="14"/>
      <c r="DT49" s="14"/>
      <c r="DU49" s="14"/>
      <c r="DV49" s="14"/>
      <c r="DW49" s="14"/>
      <c r="DX49" s="14"/>
      <c r="DY49" s="14"/>
      <c r="DZ49" s="14"/>
      <c r="EA49" s="14"/>
      <c r="EB49" s="14"/>
      <c r="EC49" s="14"/>
      <c r="ED49" s="14"/>
      <c r="EE49" s="14"/>
      <c r="EF49" s="14"/>
      <c r="EG49" s="14"/>
      <c r="EH49" s="14"/>
    </row>
    <row r="50" spans="1:138" s="152" customFormat="1" x14ac:dyDescent="0.25">
      <c r="A50" s="151" t="s">
        <v>208</v>
      </c>
      <c r="B50" s="151" t="s">
        <v>209</v>
      </c>
      <c r="C50" s="151" t="s">
        <v>148</v>
      </c>
      <c r="D50" s="136">
        <v>254690</v>
      </c>
      <c r="E50" s="136">
        <f t="shared" si="0"/>
        <v>254690</v>
      </c>
      <c r="F50" s="136">
        <f t="shared" si="1"/>
        <v>254690</v>
      </c>
      <c r="G50" s="151" t="s">
        <v>109</v>
      </c>
      <c r="H50" s="151"/>
      <c r="J50" s="158">
        <v>3688.8452080650359</v>
      </c>
      <c r="K50" s="158">
        <v>2624.2338946588407</v>
      </c>
      <c r="L50" s="153" t="s">
        <v>110</v>
      </c>
      <c r="M50" s="153" t="s">
        <v>110</v>
      </c>
      <c r="N50" s="153" t="s">
        <v>110</v>
      </c>
      <c r="O50" s="154"/>
      <c r="P50" s="155" t="s">
        <v>111</v>
      </c>
      <c r="Q50" s="155" t="s">
        <v>112</v>
      </c>
      <c r="R50" s="165"/>
      <c r="S50" s="160"/>
      <c r="T50" s="167"/>
      <c r="U50" s="160"/>
      <c r="V50" s="160"/>
      <c r="W50" s="161" t="s">
        <v>113</v>
      </c>
      <c r="X50" s="161" t="s">
        <v>149</v>
      </c>
      <c r="Y50" s="154"/>
      <c r="Z50" s="137" t="s">
        <v>114</v>
      </c>
      <c r="AA50" s="137" t="s">
        <v>115</v>
      </c>
      <c r="AB50" s="137" t="s">
        <v>115</v>
      </c>
      <c r="AC50" s="156"/>
      <c r="AD50" s="156" t="s">
        <v>116</v>
      </c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  <c r="BM50" s="14"/>
      <c r="BN50" s="14"/>
      <c r="BO50" s="14"/>
      <c r="BP50" s="14"/>
      <c r="BQ50" s="14"/>
      <c r="BR50" s="14"/>
      <c r="BS50" s="14"/>
      <c r="BT50" s="14"/>
      <c r="BU50" s="14"/>
      <c r="BV50" s="14"/>
      <c r="BW50" s="14"/>
      <c r="BX50" s="14"/>
      <c r="BY50" s="14"/>
      <c r="BZ50" s="14"/>
      <c r="CA50" s="14"/>
      <c r="CB50" s="14"/>
      <c r="CC50" s="14"/>
      <c r="CD50" s="14"/>
      <c r="CE50" s="14"/>
      <c r="CF50" s="14"/>
      <c r="CG50" s="14"/>
      <c r="CH50" s="14"/>
      <c r="CI50" s="14"/>
      <c r="CJ50" s="14"/>
      <c r="CK50" s="14"/>
      <c r="CL50" s="14"/>
      <c r="CM50" s="14"/>
      <c r="CN50" s="14"/>
      <c r="CO50" s="14"/>
      <c r="CP50" s="14"/>
      <c r="CQ50" s="14"/>
      <c r="CR50" s="14"/>
      <c r="CS50" s="14"/>
      <c r="CT50" s="14"/>
      <c r="CU50" s="14"/>
      <c r="CV50" s="14"/>
      <c r="CW50" s="14"/>
      <c r="CX50" s="14"/>
      <c r="CY50" s="14"/>
      <c r="CZ50" s="14"/>
      <c r="DA50" s="14"/>
      <c r="DB50" s="14"/>
      <c r="DC50" s="14"/>
      <c r="DD50" s="14"/>
      <c r="DE50" s="14"/>
      <c r="DF50" s="14"/>
      <c r="DG50" s="14"/>
      <c r="DH50" s="14"/>
      <c r="DI50" s="14"/>
      <c r="DJ50" s="14"/>
      <c r="DK50" s="14"/>
      <c r="DL50" s="14"/>
      <c r="DM50" s="14"/>
      <c r="DN50" s="14"/>
      <c r="DO50" s="14"/>
      <c r="DP50" s="14"/>
      <c r="DQ50" s="14"/>
      <c r="DR50" s="14"/>
      <c r="DS50" s="14"/>
      <c r="DT50" s="14"/>
      <c r="DU50" s="14"/>
      <c r="DV50" s="14"/>
      <c r="DW50" s="14"/>
      <c r="DX50" s="14"/>
      <c r="DY50" s="14"/>
      <c r="DZ50" s="14"/>
      <c r="EA50" s="14"/>
      <c r="EB50" s="14"/>
      <c r="EC50" s="14"/>
      <c r="ED50" s="14"/>
      <c r="EE50" s="14"/>
      <c r="EF50" s="14"/>
      <c r="EG50" s="14"/>
      <c r="EH50" s="14"/>
    </row>
    <row r="51" spans="1:138" s="152" customFormat="1" x14ac:dyDescent="0.25">
      <c r="A51" s="151" t="s">
        <v>210</v>
      </c>
      <c r="B51" s="151" t="s">
        <v>211</v>
      </c>
      <c r="C51" s="151" t="s">
        <v>140</v>
      </c>
      <c r="D51" s="136">
        <v>40000</v>
      </c>
      <c r="E51" s="136">
        <f t="shared" si="0"/>
        <v>40000</v>
      </c>
      <c r="F51" s="136">
        <f t="shared" si="1"/>
        <v>40000</v>
      </c>
      <c r="G51" s="151" t="s">
        <v>109</v>
      </c>
      <c r="H51" s="151"/>
      <c r="J51" s="158">
        <v>989.59996227375041</v>
      </c>
      <c r="K51" s="158">
        <v>789.33800475761302</v>
      </c>
      <c r="L51" s="153" t="s">
        <v>110</v>
      </c>
      <c r="M51" s="153" t="s">
        <v>110</v>
      </c>
      <c r="N51" s="153" t="s">
        <v>110</v>
      </c>
      <c r="O51" s="154"/>
      <c r="P51" s="155" t="s">
        <v>111</v>
      </c>
      <c r="Q51" s="155" t="s">
        <v>112</v>
      </c>
      <c r="R51" s="165"/>
      <c r="S51" s="160"/>
      <c r="T51" s="167"/>
      <c r="U51" s="160"/>
      <c r="V51" s="160"/>
      <c r="W51" s="161" t="s">
        <v>113</v>
      </c>
      <c r="X51" s="161" t="s">
        <v>113</v>
      </c>
      <c r="Y51" s="154"/>
      <c r="Z51" s="137" t="s">
        <v>114</v>
      </c>
      <c r="AA51" s="137" t="s">
        <v>115</v>
      </c>
      <c r="AB51" s="137" t="s">
        <v>115</v>
      </c>
      <c r="AC51" s="156"/>
      <c r="AD51" s="156" t="s">
        <v>116</v>
      </c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  <c r="BR51" s="14"/>
      <c r="BS51" s="14"/>
      <c r="BT51" s="14"/>
      <c r="BU51" s="14"/>
      <c r="BV51" s="14"/>
      <c r="BW51" s="14"/>
      <c r="BX51" s="14"/>
      <c r="BY51" s="14"/>
      <c r="BZ51" s="14"/>
      <c r="CA51" s="14"/>
      <c r="CB51" s="14"/>
      <c r="CC51" s="14"/>
      <c r="CD51" s="14"/>
      <c r="CE51" s="14"/>
      <c r="CF51" s="14"/>
      <c r="CG51" s="14"/>
      <c r="CH51" s="14"/>
      <c r="CI51" s="14"/>
      <c r="CJ51" s="14"/>
      <c r="CK51" s="14"/>
      <c r="CL51" s="14"/>
      <c r="CM51" s="14"/>
      <c r="CN51" s="14"/>
      <c r="CO51" s="14"/>
      <c r="CP51" s="14"/>
      <c r="CQ51" s="14"/>
      <c r="CR51" s="14"/>
      <c r="CS51" s="14"/>
      <c r="CT51" s="14"/>
      <c r="CU51" s="14"/>
      <c r="CV51" s="14"/>
      <c r="CW51" s="14"/>
      <c r="CX51" s="14"/>
      <c r="CY51" s="14"/>
      <c r="CZ51" s="14"/>
      <c r="DA51" s="14"/>
      <c r="DB51" s="14"/>
      <c r="DC51" s="14"/>
      <c r="DD51" s="14"/>
      <c r="DE51" s="14"/>
      <c r="DF51" s="14"/>
      <c r="DG51" s="14"/>
      <c r="DH51" s="14"/>
      <c r="DI51" s="14"/>
      <c r="DJ51" s="14"/>
      <c r="DK51" s="14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14"/>
      <c r="EB51" s="14"/>
      <c r="EC51" s="14"/>
      <c r="ED51" s="14"/>
      <c r="EE51" s="14"/>
      <c r="EF51" s="14"/>
      <c r="EG51" s="14"/>
      <c r="EH51" s="14"/>
    </row>
    <row r="52" spans="1:138" s="152" customFormat="1" x14ac:dyDescent="0.25">
      <c r="A52" s="151" t="s">
        <v>212</v>
      </c>
      <c r="B52" s="151" t="s">
        <v>212</v>
      </c>
      <c r="C52" s="151" t="s">
        <v>140</v>
      </c>
      <c r="D52" s="136">
        <v>36684</v>
      </c>
      <c r="E52" s="136">
        <f t="shared" si="0"/>
        <v>36684</v>
      </c>
      <c r="F52" s="136">
        <f t="shared" si="1"/>
        <v>36684</v>
      </c>
      <c r="G52" s="151" t="s">
        <v>109</v>
      </c>
      <c r="H52" s="151"/>
      <c r="J52" s="158">
        <v>907.56212540125648</v>
      </c>
      <c r="K52" s="158">
        <v>723.90188416320689</v>
      </c>
      <c r="L52" s="153" t="s">
        <v>110</v>
      </c>
      <c r="M52" s="153" t="s">
        <v>110</v>
      </c>
      <c r="N52" s="153" t="s">
        <v>110</v>
      </c>
      <c r="O52" s="154"/>
      <c r="P52" s="155" t="s">
        <v>111</v>
      </c>
      <c r="Q52" s="155" t="s">
        <v>112</v>
      </c>
      <c r="R52" s="165"/>
      <c r="S52" s="160"/>
      <c r="T52" s="167"/>
      <c r="U52" s="160"/>
      <c r="V52" s="160"/>
      <c r="W52" s="161" t="s">
        <v>213</v>
      </c>
      <c r="X52" s="161" t="s">
        <v>113</v>
      </c>
      <c r="Y52" s="154"/>
      <c r="Z52" s="137" t="s">
        <v>114</v>
      </c>
      <c r="AA52" s="137" t="s">
        <v>115</v>
      </c>
      <c r="AB52" s="137" t="s">
        <v>115</v>
      </c>
      <c r="AC52" s="156"/>
      <c r="AD52" s="156" t="s">
        <v>116</v>
      </c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14"/>
      <c r="AV52" s="14"/>
      <c r="AW52" s="14"/>
      <c r="AX52" s="14"/>
      <c r="AY52" s="14"/>
      <c r="AZ52" s="14"/>
      <c r="BA52" s="14"/>
      <c r="BB52" s="14"/>
      <c r="BC52" s="14"/>
      <c r="BD52" s="14"/>
      <c r="BE52" s="14"/>
      <c r="BF52" s="14"/>
      <c r="BG52" s="14"/>
      <c r="BH52" s="14"/>
      <c r="BI52" s="14"/>
      <c r="BJ52" s="14"/>
      <c r="BK52" s="14"/>
      <c r="BL52" s="14"/>
      <c r="BM52" s="14"/>
      <c r="BN52" s="14"/>
      <c r="BO52" s="14"/>
      <c r="BP52" s="14"/>
      <c r="BQ52" s="14"/>
      <c r="BR52" s="14"/>
      <c r="BS52" s="14"/>
      <c r="BT52" s="14"/>
      <c r="BU52" s="14"/>
      <c r="BV52" s="14"/>
      <c r="BW52" s="14"/>
      <c r="BX52" s="14"/>
      <c r="BY52" s="14"/>
      <c r="BZ52" s="14"/>
      <c r="CA52" s="14"/>
      <c r="CB52" s="14"/>
      <c r="CC52" s="14"/>
      <c r="CD52" s="14"/>
      <c r="CE52" s="14"/>
      <c r="CF52" s="14"/>
      <c r="CG52" s="14"/>
      <c r="CH52" s="14"/>
      <c r="CI52" s="14"/>
      <c r="CJ52" s="14"/>
      <c r="CK52" s="14"/>
      <c r="CL52" s="14"/>
      <c r="CM52" s="14"/>
      <c r="CN52" s="14"/>
      <c r="CO52" s="14"/>
      <c r="CP52" s="14"/>
      <c r="CQ52" s="14"/>
      <c r="CR52" s="14"/>
      <c r="CS52" s="14"/>
      <c r="CT52" s="14"/>
      <c r="CU52" s="14"/>
      <c r="CV52" s="14"/>
      <c r="CW52" s="14"/>
      <c r="CX52" s="14"/>
      <c r="CY52" s="14"/>
      <c r="CZ52" s="14"/>
      <c r="DA52" s="14"/>
      <c r="DB52" s="14"/>
      <c r="DC52" s="14"/>
      <c r="DD52" s="14"/>
      <c r="DE52" s="14"/>
      <c r="DF52" s="14"/>
      <c r="DG52" s="14"/>
      <c r="DH52" s="14"/>
      <c r="DI52" s="14"/>
      <c r="DJ52" s="14"/>
      <c r="DK52" s="14"/>
      <c r="DL52" s="14"/>
      <c r="DM52" s="14"/>
      <c r="DN52" s="14"/>
      <c r="DO52" s="14"/>
      <c r="DP52" s="14"/>
      <c r="DQ52" s="14"/>
      <c r="DR52" s="14"/>
      <c r="DS52" s="14"/>
      <c r="DT52" s="14"/>
      <c r="DU52" s="14"/>
      <c r="DV52" s="14"/>
      <c r="DW52" s="14"/>
      <c r="DX52" s="14"/>
      <c r="DY52" s="14"/>
      <c r="DZ52" s="14"/>
      <c r="EA52" s="14"/>
      <c r="EB52" s="14"/>
      <c r="EC52" s="14"/>
      <c r="ED52" s="14"/>
      <c r="EE52" s="14"/>
      <c r="EF52" s="14"/>
      <c r="EG52" s="14"/>
      <c r="EH52" s="14"/>
    </row>
    <row r="53" spans="1:138" s="152" customFormat="1" x14ac:dyDescent="0.25">
      <c r="A53" s="151" t="s">
        <v>214</v>
      </c>
      <c r="B53" s="151" t="s">
        <v>215</v>
      </c>
      <c r="C53" s="151" t="s">
        <v>140</v>
      </c>
      <c r="D53" s="136">
        <v>25920</v>
      </c>
      <c r="E53" s="136">
        <f t="shared" si="0"/>
        <v>25920</v>
      </c>
      <c r="F53" s="136">
        <f t="shared" si="1"/>
        <v>25920</v>
      </c>
      <c r="G53" s="151" t="s">
        <v>109</v>
      </c>
      <c r="H53" s="151"/>
      <c r="J53" s="158">
        <v>641.26077555339032</v>
      </c>
      <c r="K53" s="158">
        <v>511.49102708293321</v>
      </c>
      <c r="L53" s="153" t="s">
        <v>110</v>
      </c>
      <c r="M53" s="153" t="s">
        <v>110</v>
      </c>
      <c r="N53" s="153" t="s">
        <v>110</v>
      </c>
      <c r="O53" s="154"/>
      <c r="P53" s="155" t="s">
        <v>111</v>
      </c>
      <c r="Q53" s="155" t="s">
        <v>112</v>
      </c>
      <c r="R53" s="165"/>
      <c r="S53" s="160"/>
      <c r="T53" s="167"/>
      <c r="U53" s="160"/>
      <c r="V53" s="160"/>
      <c r="W53" s="161" t="s">
        <v>120</v>
      </c>
      <c r="X53" s="161" t="s">
        <v>113</v>
      </c>
      <c r="Y53" s="154"/>
      <c r="Z53" s="137" t="s">
        <v>114</v>
      </c>
      <c r="AA53" s="137" t="s">
        <v>115</v>
      </c>
      <c r="AB53" s="137" t="s">
        <v>115</v>
      </c>
      <c r="AC53" s="156"/>
      <c r="AD53" s="156" t="s">
        <v>116</v>
      </c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14"/>
      <c r="AV53" s="14"/>
      <c r="AW53" s="14"/>
      <c r="AX53" s="14"/>
      <c r="AY53" s="14"/>
      <c r="AZ53" s="14"/>
      <c r="BA53" s="14"/>
      <c r="BB53" s="14"/>
      <c r="BC53" s="14"/>
      <c r="BD53" s="14"/>
      <c r="BE53" s="14"/>
      <c r="BF53" s="14"/>
      <c r="BG53" s="14"/>
      <c r="BH53" s="14"/>
      <c r="BI53" s="14"/>
      <c r="BJ53" s="14"/>
      <c r="BK53" s="14"/>
      <c r="BL53" s="14"/>
      <c r="BM53" s="14"/>
      <c r="BN53" s="14"/>
      <c r="BO53" s="14"/>
      <c r="BP53" s="14"/>
      <c r="BQ53" s="14"/>
      <c r="BR53" s="14"/>
      <c r="BS53" s="14"/>
      <c r="BT53" s="14"/>
      <c r="BU53" s="14"/>
      <c r="BV53" s="14"/>
      <c r="BW53" s="14"/>
      <c r="BX53" s="14"/>
      <c r="BY53" s="14"/>
      <c r="BZ53" s="14"/>
      <c r="CA53" s="14"/>
      <c r="CB53" s="14"/>
      <c r="CC53" s="14"/>
      <c r="CD53" s="14"/>
      <c r="CE53" s="14"/>
      <c r="CF53" s="14"/>
      <c r="CG53" s="14"/>
      <c r="CH53" s="14"/>
      <c r="CI53" s="14"/>
      <c r="CJ53" s="14"/>
      <c r="CK53" s="14"/>
      <c r="CL53" s="14"/>
      <c r="CM53" s="14"/>
      <c r="CN53" s="14"/>
      <c r="CO53" s="14"/>
      <c r="CP53" s="14"/>
      <c r="CQ53" s="14"/>
      <c r="CR53" s="14"/>
      <c r="CS53" s="14"/>
      <c r="CT53" s="14"/>
      <c r="CU53" s="14"/>
      <c r="CV53" s="14"/>
      <c r="CW53" s="14"/>
      <c r="CX53" s="14"/>
      <c r="CY53" s="14"/>
      <c r="CZ53" s="14"/>
      <c r="DA53" s="14"/>
      <c r="DB53" s="14"/>
      <c r="DC53" s="14"/>
      <c r="DD53" s="14"/>
      <c r="DE53" s="14"/>
      <c r="DF53" s="14"/>
      <c r="DG53" s="14"/>
      <c r="DH53" s="14"/>
      <c r="DI53" s="14"/>
      <c r="DJ53" s="14"/>
      <c r="DK53" s="14"/>
      <c r="DL53" s="14"/>
      <c r="DM53" s="14"/>
      <c r="DN53" s="14"/>
      <c r="DO53" s="14"/>
      <c r="DP53" s="14"/>
      <c r="DQ53" s="14"/>
      <c r="DR53" s="14"/>
      <c r="DS53" s="14"/>
      <c r="DT53" s="14"/>
      <c r="DU53" s="14"/>
      <c r="DV53" s="14"/>
      <c r="DW53" s="14"/>
      <c r="DX53" s="14"/>
      <c r="DY53" s="14"/>
      <c r="DZ53" s="14"/>
      <c r="EA53" s="14"/>
      <c r="EB53" s="14"/>
      <c r="EC53" s="14"/>
      <c r="ED53" s="14"/>
      <c r="EE53" s="14"/>
      <c r="EF53" s="14"/>
      <c r="EG53" s="14"/>
      <c r="EH53" s="14"/>
    </row>
    <row r="54" spans="1:138" s="152" customFormat="1" x14ac:dyDescent="0.25">
      <c r="A54" s="151" t="s">
        <v>216</v>
      </c>
      <c r="B54" s="151" t="s">
        <v>217</v>
      </c>
      <c r="C54" s="151" t="s">
        <v>140</v>
      </c>
      <c r="D54" s="136">
        <v>180000</v>
      </c>
      <c r="E54" s="136">
        <f t="shared" si="0"/>
        <v>180000</v>
      </c>
      <c r="F54" s="136">
        <f t="shared" si="1"/>
        <v>180000</v>
      </c>
      <c r="G54" s="151" t="s">
        <v>218</v>
      </c>
      <c r="H54" s="151"/>
      <c r="J54" s="158">
        <v>5444.1419312656953</v>
      </c>
      <c r="K54" s="158">
        <v>5149.8605999404772</v>
      </c>
      <c r="L54" s="153" t="s">
        <v>110</v>
      </c>
      <c r="M54" s="153" t="s">
        <v>110</v>
      </c>
      <c r="N54" s="153" t="s">
        <v>110</v>
      </c>
      <c r="O54" s="154"/>
      <c r="P54" s="155" t="s">
        <v>111</v>
      </c>
      <c r="Q54" s="155" t="s">
        <v>112</v>
      </c>
      <c r="R54" s="165"/>
      <c r="S54" s="160"/>
      <c r="T54" s="167"/>
      <c r="U54" s="160"/>
      <c r="V54" s="160"/>
      <c r="W54" s="161"/>
      <c r="X54" s="161"/>
      <c r="Y54" s="154"/>
      <c r="Z54" s="137" t="s">
        <v>114</v>
      </c>
      <c r="AA54" s="137" t="s">
        <v>110</v>
      </c>
      <c r="AB54" s="137" t="s">
        <v>110</v>
      </c>
      <c r="AC54" s="156"/>
      <c r="AD54" s="156" t="s">
        <v>116</v>
      </c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14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</row>
    <row r="55" spans="1:138" s="152" customFormat="1" x14ac:dyDescent="0.25">
      <c r="A55" s="151" t="s">
        <v>219</v>
      </c>
      <c r="B55" s="151" t="s">
        <v>217</v>
      </c>
      <c r="C55" s="151" t="s">
        <v>199</v>
      </c>
      <c r="D55" s="136">
        <v>120000</v>
      </c>
      <c r="E55" s="136">
        <f t="shared" si="0"/>
        <v>120000</v>
      </c>
      <c r="F55" s="136">
        <f t="shared" si="1"/>
        <v>120000</v>
      </c>
      <c r="G55" s="151" t="s">
        <v>218</v>
      </c>
      <c r="H55" s="151"/>
      <c r="J55" s="158">
        <v>3219.1746813006912</v>
      </c>
      <c r="K55" s="158">
        <v>3143.6724095077452</v>
      </c>
      <c r="L55" s="153" t="s">
        <v>110</v>
      </c>
      <c r="M55" s="153" t="s">
        <v>110</v>
      </c>
      <c r="N55" s="153" t="s">
        <v>110</v>
      </c>
      <c r="O55" s="154"/>
      <c r="P55" s="155" t="s">
        <v>111</v>
      </c>
      <c r="Q55" s="155" t="s">
        <v>112</v>
      </c>
      <c r="R55" s="165"/>
      <c r="S55" s="160"/>
      <c r="T55" s="167"/>
      <c r="U55" s="160"/>
      <c r="V55" s="160"/>
      <c r="W55" s="161"/>
      <c r="X55" s="161"/>
      <c r="Y55" s="154"/>
      <c r="Z55" s="137" t="s">
        <v>114</v>
      </c>
      <c r="AA55" s="137" t="s">
        <v>110</v>
      </c>
      <c r="AB55" s="137" t="s">
        <v>110</v>
      </c>
      <c r="AC55" s="156"/>
      <c r="AD55" s="156" t="s">
        <v>116</v>
      </c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  <c r="BZ55" s="14"/>
      <c r="CA55" s="14"/>
      <c r="CB55" s="14"/>
      <c r="CC55" s="14"/>
      <c r="CD55" s="14"/>
      <c r="CE55" s="14"/>
      <c r="CF55" s="14"/>
      <c r="CG55" s="14"/>
      <c r="CH55" s="14"/>
      <c r="CI55" s="14"/>
      <c r="CJ55" s="14"/>
      <c r="CK55" s="14"/>
      <c r="CL55" s="14"/>
      <c r="CM55" s="14"/>
      <c r="CN55" s="14"/>
      <c r="CO55" s="14"/>
      <c r="CP55" s="14"/>
      <c r="CQ55" s="14"/>
      <c r="CR55" s="14"/>
      <c r="CS55" s="14"/>
      <c r="CT55" s="14"/>
      <c r="CU55" s="14"/>
      <c r="CV55" s="14"/>
      <c r="CW55" s="14"/>
      <c r="CX55" s="14"/>
      <c r="CY55" s="14"/>
      <c r="CZ55" s="14"/>
      <c r="DA55" s="14"/>
      <c r="DB55" s="14"/>
      <c r="DC55" s="14"/>
      <c r="DD55" s="14"/>
      <c r="DE55" s="14"/>
      <c r="DF55" s="14"/>
      <c r="DG55" s="14"/>
      <c r="DH55" s="14"/>
      <c r="DI55" s="14"/>
      <c r="DJ55" s="14"/>
      <c r="DK55" s="14"/>
      <c r="DL55" s="14"/>
      <c r="DM55" s="14"/>
      <c r="DN55" s="14"/>
      <c r="DO55" s="14"/>
      <c r="DP55" s="14"/>
      <c r="DQ55" s="14"/>
      <c r="DR55" s="14"/>
      <c r="DS55" s="14"/>
      <c r="DT55" s="14"/>
      <c r="DU55" s="14"/>
      <c r="DV55" s="14"/>
      <c r="DW55" s="14"/>
      <c r="DX55" s="14"/>
      <c r="DY55" s="14"/>
      <c r="DZ55" s="14"/>
      <c r="EA55" s="14"/>
      <c r="EB55" s="14"/>
      <c r="EC55" s="14"/>
      <c r="ED55" s="14"/>
      <c r="EE55" s="14"/>
      <c r="EF55" s="14"/>
      <c r="EG55" s="14"/>
      <c r="EH55" s="14"/>
    </row>
    <row r="56" spans="1:138" s="152" customFormat="1" x14ac:dyDescent="0.25">
      <c r="A56" s="151" t="s">
        <v>220</v>
      </c>
      <c r="B56" s="151" t="s">
        <v>217</v>
      </c>
      <c r="C56" s="151" t="s">
        <v>148</v>
      </c>
      <c r="D56" s="136">
        <v>45000</v>
      </c>
      <c r="E56" s="136">
        <f t="shared" si="0"/>
        <v>45000</v>
      </c>
      <c r="F56" s="136">
        <f t="shared" si="1"/>
        <v>45000</v>
      </c>
      <c r="G56" s="151" t="s">
        <v>218</v>
      </c>
      <c r="H56" s="151"/>
      <c r="J56" s="158">
        <v>1068.5653777853788</v>
      </c>
      <c r="K56" s="158">
        <v>1098.819980642261</v>
      </c>
      <c r="L56" s="153" t="s">
        <v>110</v>
      </c>
      <c r="M56" s="153" t="s">
        <v>110</v>
      </c>
      <c r="N56" s="153" t="s">
        <v>110</v>
      </c>
      <c r="O56" s="154"/>
      <c r="P56" s="155" t="s">
        <v>111</v>
      </c>
      <c r="Q56" s="155" t="s">
        <v>112</v>
      </c>
      <c r="R56" s="165"/>
      <c r="S56" s="160"/>
      <c r="T56" s="167"/>
      <c r="U56" s="160"/>
      <c r="V56" s="160"/>
      <c r="W56" s="161"/>
      <c r="X56" s="161"/>
      <c r="Y56" s="154"/>
      <c r="Z56" s="137" t="s">
        <v>114</v>
      </c>
      <c r="AA56" s="137" t="s">
        <v>110</v>
      </c>
      <c r="AB56" s="137" t="s">
        <v>110</v>
      </c>
      <c r="AC56" s="156"/>
      <c r="AD56" s="156" t="s">
        <v>116</v>
      </c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  <c r="AR56" s="14"/>
      <c r="AS56" s="14"/>
      <c r="AT56" s="14"/>
      <c r="AU56" s="14"/>
      <c r="AV56" s="14"/>
      <c r="AW56" s="14"/>
      <c r="AX56" s="14"/>
      <c r="AY56" s="14"/>
      <c r="AZ56" s="14"/>
      <c r="BA56" s="14"/>
      <c r="BB56" s="14"/>
      <c r="BC56" s="14"/>
      <c r="BD56" s="14"/>
      <c r="BE56" s="14"/>
      <c r="BF56" s="14"/>
      <c r="BG56" s="14"/>
      <c r="BH56" s="14"/>
      <c r="BI56" s="14"/>
      <c r="BJ56" s="14"/>
      <c r="BK56" s="14"/>
      <c r="BL56" s="14"/>
      <c r="BM56" s="14"/>
      <c r="BN56" s="14"/>
      <c r="BO56" s="14"/>
      <c r="BP56" s="14"/>
      <c r="BQ56" s="14"/>
      <c r="BR56" s="14"/>
      <c r="BS56" s="14"/>
      <c r="BT56" s="14"/>
      <c r="BU56" s="14"/>
      <c r="BV56" s="14"/>
      <c r="BW56" s="14"/>
      <c r="BX56" s="14"/>
      <c r="BY56" s="14"/>
      <c r="BZ56" s="14"/>
      <c r="CA56" s="14"/>
      <c r="CB56" s="14"/>
      <c r="CC56" s="14"/>
      <c r="CD56" s="14"/>
      <c r="CE56" s="14"/>
      <c r="CF56" s="14"/>
      <c r="CG56" s="14"/>
      <c r="CH56" s="14"/>
      <c r="CI56" s="14"/>
      <c r="CJ56" s="14"/>
      <c r="CK56" s="14"/>
      <c r="CL56" s="14"/>
      <c r="CM56" s="14"/>
      <c r="CN56" s="14"/>
      <c r="CO56" s="14"/>
      <c r="CP56" s="14"/>
      <c r="CQ56" s="14"/>
      <c r="CR56" s="14"/>
      <c r="CS56" s="14"/>
      <c r="CT56" s="14"/>
      <c r="CU56" s="14"/>
      <c r="CV56" s="14"/>
      <c r="CW56" s="14"/>
      <c r="CX56" s="14"/>
      <c r="CY56" s="14"/>
      <c r="CZ56" s="14"/>
      <c r="DA56" s="14"/>
      <c r="DB56" s="14"/>
      <c r="DC56" s="14"/>
      <c r="DD56" s="14"/>
      <c r="DE56" s="14"/>
      <c r="DF56" s="14"/>
      <c r="DG56" s="14"/>
      <c r="DH56" s="14"/>
      <c r="DI56" s="14"/>
      <c r="DJ56" s="14"/>
      <c r="DK56" s="14"/>
      <c r="DL56" s="14"/>
      <c r="DM56" s="14"/>
      <c r="DN56" s="14"/>
      <c r="DO56" s="14"/>
      <c r="DP56" s="14"/>
      <c r="DQ56" s="14"/>
      <c r="DR56" s="14"/>
      <c r="DS56" s="14"/>
      <c r="DT56" s="14"/>
      <c r="DU56" s="14"/>
      <c r="DV56" s="14"/>
      <c r="DW56" s="14"/>
      <c r="DX56" s="14"/>
      <c r="DY56" s="14"/>
      <c r="DZ56" s="14"/>
      <c r="EA56" s="14"/>
      <c r="EB56" s="14"/>
      <c r="EC56" s="14"/>
      <c r="ED56" s="14"/>
      <c r="EE56" s="14"/>
      <c r="EF56" s="14"/>
      <c r="EG56" s="14"/>
      <c r="EH56" s="14"/>
    </row>
    <row r="57" spans="1:138" s="152" customFormat="1" x14ac:dyDescent="0.25">
      <c r="A57" s="151" t="s">
        <v>221</v>
      </c>
      <c r="B57" s="151" t="s">
        <v>217</v>
      </c>
      <c r="C57" s="151" t="s">
        <v>199</v>
      </c>
      <c r="D57" s="136">
        <v>110000</v>
      </c>
      <c r="E57" s="136">
        <f t="shared" si="0"/>
        <v>110000</v>
      </c>
      <c r="F57" s="136">
        <f t="shared" si="1"/>
        <v>110000</v>
      </c>
      <c r="G57" s="151" t="s">
        <v>218</v>
      </c>
      <c r="H57" s="151"/>
      <c r="J57" s="158">
        <v>2950.9101245256343</v>
      </c>
      <c r="K57" s="158">
        <v>2881.6997087154336</v>
      </c>
      <c r="L57" s="153" t="s">
        <v>110</v>
      </c>
      <c r="M57" s="153" t="s">
        <v>110</v>
      </c>
      <c r="N57" s="153" t="s">
        <v>110</v>
      </c>
      <c r="O57" s="154"/>
      <c r="P57" s="155" t="s">
        <v>111</v>
      </c>
      <c r="Q57" s="155" t="s">
        <v>112</v>
      </c>
      <c r="R57" s="165"/>
      <c r="S57" s="160"/>
      <c r="T57" s="167"/>
      <c r="U57" s="160"/>
      <c r="V57" s="160"/>
      <c r="W57" s="161"/>
      <c r="X57" s="161"/>
      <c r="Y57" s="154"/>
      <c r="Z57" s="137" t="s">
        <v>114</v>
      </c>
      <c r="AA57" s="137" t="s">
        <v>110</v>
      </c>
      <c r="AB57" s="137" t="s">
        <v>110</v>
      </c>
      <c r="AC57" s="156"/>
      <c r="AD57" s="156" t="s">
        <v>116</v>
      </c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4"/>
      <c r="AW57" s="14"/>
      <c r="AX57" s="14"/>
      <c r="AY57" s="14"/>
      <c r="AZ57" s="14"/>
      <c r="BA57" s="14"/>
      <c r="BB57" s="14"/>
      <c r="BC57" s="14"/>
      <c r="BD57" s="14"/>
      <c r="BE57" s="14"/>
      <c r="BF57" s="14"/>
      <c r="BG57" s="14"/>
      <c r="BH57" s="14"/>
      <c r="BI57" s="14"/>
      <c r="BJ57" s="14"/>
      <c r="BK57" s="14"/>
      <c r="BL57" s="14"/>
      <c r="BM57" s="14"/>
      <c r="BN57" s="14"/>
      <c r="BO57" s="14"/>
      <c r="BP57" s="14"/>
      <c r="BQ57" s="14"/>
      <c r="BR57" s="14"/>
      <c r="BS57" s="14"/>
      <c r="BT57" s="14"/>
      <c r="BU57" s="14"/>
      <c r="BV57" s="14"/>
      <c r="BW57" s="14"/>
      <c r="BX57" s="14"/>
      <c r="BY57" s="14"/>
      <c r="BZ57" s="14"/>
      <c r="CA57" s="14"/>
      <c r="CB57" s="14"/>
      <c r="CC57" s="14"/>
      <c r="CD57" s="14"/>
      <c r="CE57" s="14"/>
      <c r="CF57" s="14"/>
      <c r="CG57" s="14"/>
      <c r="CH57" s="14"/>
      <c r="CI57" s="14"/>
      <c r="CJ57" s="14"/>
      <c r="CK57" s="14"/>
      <c r="CL57" s="14"/>
      <c r="CM57" s="14"/>
      <c r="CN57" s="14"/>
      <c r="CO57" s="14"/>
      <c r="CP57" s="14"/>
      <c r="CQ57" s="14"/>
      <c r="CR57" s="14"/>
      <c r="CS57" s="14"/>
      <c r="CT57" s="14"/>
      <c r="CU57" s="14"/>
      <c r="CV57" s="14"/>
      <c r="CW57" s="14"/>
      <c r="CX57" s="14"/>
      <c r="CY57" s="14"/>
      <c r="CZ57" s="14"/>
      <c r="DA57" s="14"/>
      <c r="DB57" s="14"/>
      <c r="DC57" s="14"/>
      <c r="DD57" s="14"/>
      <c r="DE57" s="14"/>
      <c r="DF57" s="14"/>
      <c r="DG57" s="14"/>
      <c r="DH57" s="14"/>
      <c r="DI57" s="14"/>
      <c r="DJ57" s="14"/>
      <c r="DK57" s="14"/>
      <c r="DL57" s="14"/>
      <c r="DM57" s="14"/>
      <c r="DN57" s="14"/>
      <c r="DO57" s="14"/>
      <c r="DP57" s="14"/>
      <c r="DQ57" s="14"/>
      <c r="DR57" s="14"/>
      <c r="DS57" s="14"/>
      <c r="DT57" s="14"/>
      <c r="DU57" s="14"/>
      <c r="DV57" s="14"/>
      <c r="DW57" s="14"/>
      <c r="DX57" s="14"/>
      <c r="DY57" s="14"/>
      <c r="DZ57" s="14"/>
      <c r="EA57" s="14"/>
      <c r="EB57" s="14"/>
      <c r="EC57" s="14"/>
      <c r="ED57" s="14"/>
      <c r="EE57" s="14"/>
      <c r="EF57" s="14"/>
      <c r="EG57" s="14"/>
      <c r="EH57" s="14"/>
    </row>
    <row r="58" spans="1:138" s="152" customFormat="1" x14ac:dyDescent="0.25">
      <c r="A58" s="151" t="s">
        <v>222</v>
      </c>
      <c r="B58" s="151" t="s">
        <v>217</v>
      </c>
      <c r="C58" s="151" t="s">
        <v>148</v>
      </c>
      <c r="D58" s="136">
        <v>30000</v>
      </c>
      <c r="E58" s="136">
        <f t="shared" si="0"/>
        <v>30000</v>
      </c>
      <c r="F58" s="136">
        <f t="shared" si="1"/>
        <v>30000</v>
      </c>
      <c r="G58" s="151" t="s">
        <v>218</v>
      </c>
      <c r="H58" s="151"/>
      <c r="J58" s="158">
        <v>712.3769185235858</v>
      </c>
      <c r="K58" s="158">
        <v>732.5466537615074</v>
      </c>
      <c r="L58" s="153" t="s">
        <v>110</v>
      </c>
      <c r="M58" s="153" t="s">
        <v>110</v>
      </c>
      <c r="N58" s="153" t="s">
        <v>110</v>
      </c>
      <c r="O58" s="154"/>
      <c r="P58" s="155" t="s">
        <v>111</v>
      </c>
      <c r="Q58" s="155" t="s">
        <v>112</v>
      </c>
      <c r="R58" s="165"/>
      <c r="S58" s="160"/>
      <c r="T58" s="167"/>
      <c r="U58" s="160"/>
      <c r="V58" s="160"/>
      <c r="W58" s="161"/>
      <c r="X58" s="161"/>
      <c r="Y58" s="154"/>
      <c r="Z58" s="137" t="s">
        <v>114</v>
      </c>
      <c r="AA58" s="137" t="s">
        <v>110</v>
      </c>
      <c r="AB58" s="137" t="s">
        <v>110</v>
      </c>
      <c r="AC58" s="156"/>
      <c r="AD58" s="156" t="s">
        <v>116</v>
      </c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  <c r="BM58" s="14"/>
      <c r="BN58" s="14"/>
      <c r="BO58" s="14"/>
      <c r="BP58" s="14"/>
      <c r="BQ58" s="14"/>
      <c r="BR58" s="14"/>
      <c r="BS58" s="14"/>
      <c r="BT58" s="14"/>
      <c r="BU58" s="14"/>
      <c r="BV58" s="14"/>
      <c r="BW58" s="14"/>
      <c r="BX58" s="14"/>
      <c r="BY58" s="14"/>
      <c r="BZ58" s="14"/>
      <c r="CA58" s="14"/>
      <c r="CB58" s="14"/>
      <c r="CC58" s="14"/>
      <c r="CD58" s="14"/>
      <c r="CE58" s="14"/>
      <c r="CF58" s="14"/>
      <c r="CG58" s="14"/>
      <c r="CH58" s="14"/>
      <c r="CI58" s="14"/>
      <c r="CJ58" s="14"/>
      <c r="CK58" s="14"/>
      <c r="CL58" s="14"/>
      <c r="CM58" s="14"/>
      <c r="CN58" s="14"/>
      <c r="CO58" s="14"/>
      <c r="CP58" s="14"/>
      <c r="CQ58" s="14"/>
      <c r="CR58" s="14"/>
      <c r="CS58" s="14"/>
      <c r="CT58" s="14"/>
      <c r="CU58" s="14"/>
      <c r="CV58" s="14"/>
      <c r="CW58" s="14"/>
      <c r="CX58" s="14"/>
      <c r="CY58" s="14"/>
      <c r="CZ58" s="14"/>
      <c r="DA58" s="14"/>
      <c r="DB58" s="14"/>
      <c r="DC58" s="14"/>
      <c r="DD58" s="14"/>
      <c r="DE58" s="14"/>
      <c r="DF58" s="14"/>
      <c r="DG58" s="14"/>
      <c r="DH58" s="14"/>
      <c r="DI58" s="14"/>
      <c r="DJ58" s="14"/>
      <c r="DK58" s="14"/>
      <c r="DL58" s="14"/>
      <c r="DM58" s="14"/>
      <c r="DN58" s="14"/>
      <c r="DO58" s="14"/>
      <c r="DP58" s="14"/>
      <c r="DQ58" s="14"/>
      <c r="DR58" s="14"/>
      <c r="DS58" s="14"/>
      <c r="DT58" s="14"/>
      <c r="DU58" s="14"/>
      <c r="DV58" s="14"/>
      <c r="DW58" s="14"/>
      <c r="DX58" s="14"/>
      <c r="DY58" s="14"/>
      <c r="DZ58" s="14"/>
      <c r="EA58" s="14"/>
      <c r="EB58" s="14"/>
      <c r="EC58" s="14"/>
      <c r="ED58" s="14"/>
      <c r="EE58" s="14"/>
      <c r="EF58" s="14"/>
      <c r="EG58" s="14"/>
      <c r="EH58" s="14"/>
    </row>
    <row r="59" spans="1:138" s="152" customFormat="1" x14ac:dyDescent="0.25">
      <c r="A59" s="151" t="s">
        <v>223</v>
      </c>
      <c r="B59" s="151" t="s">
        <v>217</v>
      </c>
      <c r="C59" s="151" t="s">
        <v>148</v>
      </c>
      <c r="D59" s="136">
        <v>225000</v>
      </c>
      <c r="E59" s="136">
        <f t="shared" si="0"/>
        <v>225000</v>
      </c>
      <c r="F59" s="136">
        <f t="shared" si="1"/>
        <v>225000</v>
      </c>
      <c r="G59" s="151" t="s">
        <v>218</v>
      </c>
      <c r="H59" s="151"/>
      <c r="J59" s="158">
        <v>3258.8251278598809</v>
      </c>
      <c r="K59" s="158">
        <v>2318.3188436854184</v>
      </c>
      <c r="L59" s="153" t="s">
        <v>110</v>
      </c>
      <c r="M59" s="153" t="s">
        <v>110</v>
      </c>
      <c r="N59" s="153" t="s">
        <v>110</v>
      </c>
      <c r="O59" s="154"/>
      <c r="P59" s="155" t="s">
        <v>111</v>
      </c>
      <c r="Q59" s="155" t="s">
        <v>112</v>
      </c>
      <c r="R59" s="165"/>
      <c r="S59" s="160"/>
      <c r="T59" s="167"/>
      <c r="U59" s="160"/>
      <c r="V59" s="160"/>
      <c r="W59" s="161"/>
      <c r="X59" s="161"/>
      <c r="Y59" s="154"/>
      <c r="Z59" s="137" t="s">
        <v>114</v>
      </c>
      <c r="AA59" s="137" t="s">
        <v>110</v>
      </c>
      <c r="AB59" s="137" t="s">
        <v>110</v>
      </c>
      <c r="AC59" s="156"/>
      <c r="AD59" s="156" t="s">
        <v>116</v>
      </c>
      <c r="AE59" s="14"/>
      <c r="AF59" s="14"/>
      <c r="AG59" s="14"/>
      <c r="AH59" s="14"/>
      <c r="AI59" s="14"/>
      <c r="AJ59" s="14"/>
      <c r="AK59" s="14"/>
      <c r="AL59" s="14"/>
      <c r="AM59" s="14"/>
      <c r="AN59" s="14"/>
      <c r="AO59" s="14"/>
      <c r="AP59" s="14"/>
      <c r="AQ59" s="14"/>
      <c r="AR59" s="14"/>
      <c r="AS59" s="14"/>
      <c r="AT59" s="14"/>
      <c r="AU59" s="14"/>
      <c r="AV59" s="14"/>
      <c r="AW59" s="14"/>
      <c r="AX59" s="14"/>
      <c r="AY59" s="14"/>
      <c r="AZ59" s="14"/>
      <c r="BA59" s="14"/>
      <c r="BB59" s="14"/>
      <c r="BC59" s="14"/>
      <c r="BD59" s="14"/>
      <c r="BE59" s="14"/>
      <c r="BF59" s="14"/>
      <c r="BG59" s="14"/>
      <c r="BH59" s="14"/>
      <c r="BI59" s="14"/>
      <c r="BJ59" s="14"/>
      <c r="BK59" s="14"/>
      <c r="BL59" s="14"/>
      <c r="BM59" s="14"/>
      <c r="BN59" s="14"/>
      <c r="BO59" s="14"/>
      <c r="BP59" s="14"/>
      <c r="BQ59" s="14"/>
      <c r="BR59" s="14"/>
      <c r="BS59" s="14"/>
      <c r="BT59" s="14"/>
      <c r="BU59" s="14"/>
      <c r="BV59" s="14"/>
      <c r="BW59" s="14"/>
      <c r="BX59" s="14"/>
      <c r="BY59" s="14"/>
      <c r="BZ59" s="14"/>
      <c r="CA59" s="14"/>
      <c r="CB59" s="14"/>
      <c r="CC59" s="14"/>
      <c r="CD59" s="14"/>
      <c r="CE59" s="14"/>
      <c r="CF59" s="14"/>
      <c r="CG59" s="14"/>
      <c r="CH59" s="14"/>
      <c r="CI59" s="14"/>
      <c r="CJ59" s="14"/>
      <c r="CK59" s="14"/>
      <c r="CL59" s="14"/>
      <c r="CM59" s="14"/>
      <c r="CN59" s="14"/>
      <c r="CO59" s="14"/>
      <c r="CP59" s="14"/>
      <c r="CQ59" s="14"/>
      <c r="CR59" s="14"/>
      <c r="CS59" s="14"/>
      <c r="CT59" s="14"/>
      <c r="CU59" s="14"/>
      <c r="CV59" s="14"/>
      <c r="CW59" s="14"/>
      <c r="CX59" s="14"/>
      <c r="CY59" s="14"/>
      <c r="CZ59" s="14"/>
      <c r="DA59" s="14"/>
      <c r="DB59" s="14"/>
      <c r="DC59" s="14"/>
      <c r="DD59" s="14"/>
      <c r="DE59" s="14"/>
      <c r="DF59" s="14"/>
      <c r="DG59" s="14"/>
      <c r="DH59" s="14"/>
      <c r="DI59" s="14"/>
      <c r="DJ59" s="14"/>
      <c r="DK59" s="14"/>
      <c r="DL59" s="14"/>
      <c r="DM59" s="14"/>
      <c r="DN59" s="14"/>
      <c r="DO59" s="14"/>
      <c r="DP59" s="14"/>
      <c r="DQ59" s="14"/>
      <c r="DR59" s="14"/>
      <c r="DS59" s="14"/>
      <c r="DT59" s="14"/>
      <c r="DU59" s="14"/>
      <c r="DV59" s="14"/>
      <c r="DW59" s="14"/>
      <c r="DX59" s="14"/>
      <c r="DY59" s="14"/>
      <c r="DZ59" s="14"/>
      <c r="EA59" s="14"/>
      <c r="EB59" s="14"/>
      <c r="EC59" s="14"/>
      <c r="ED59" s="14"/>
      <c r="EE59" s="14"/>
      <c r="EF59" s="14"/>
      <c r="EG59" s="14"/>
      <c r="EH59" s="14"/>
    </row>
    <row r="60" spans="1:138" s="152" customFormat="1" x14ac:dyDescent="0.25">
      <c r="A60" s="151" t="s">
        <v>224</v>
      </c>
      <c r="B60" s="151" t="s">
        <v>217</v>
      </c>
      <c r="C60" s="151" t="s">
        <v>199</v>
      </c>
      <c r="D60" s="136">
        <v>320000</v>
      </c>
      <c r="E60" s="136">
        <f t="shared" si="0"/>
        <v>320000</v>
      </c>
      <c r="F60" s="136">
        <f t="shared" si="1"/>
        <v>320000</v>
      </c>
      <c r="G60" s="151" t="s">
        <v>218</v>
      </c>
      <c r="H60" s="151"/>
      <c r="J60" s="158">
        <v>8584.4658168018432</v>
      </c>
      <c r="K60" s="158">
        <v>8383.1264253539885</v>
      </c>
      <c r="L60" s="153" t="s">
        <v>110</v>
      </c>
      <c r="M60" s="153" t="s">
        <v>110</v>
      </c>
      <c r="N60" s="153" t="s">
        <v>110</v>
      </c>
      <c r="O60" s="154"/>
      <c r="P60" s="155" t="s">
        <v>111</v>
      </c>
      <c r="Q60" s="155" t="s">
        <v>112</v>
      </c>
      <c r="R60" s="165"/>
      <c r="S60" s="160"/>
      <c r="T60" s="167"/>
      <c r="U60" s="160"/>
      <c r="V60" s="160"/>
      <c r="W60" s="161"/>
      <c r="X60" s="161"/>
      <c r="Y60" s="154"/>
      <c r="Z60" s="137" t="s">
        <v>114</v>
      </c>
      <c r="AA60" s="137" t="s">
        <v>110</v>
      </c>
      <c r="AB60" s="137" t="s">
        <v>110</v>
      </c>
      <c r="AC60" s="156"/>
      <c r="AD60" s="156" t="s">
        <v>116</v>
      </c>
      <c r="AE60" s="14"/>
      <c r="AF60" s="14"/>
      <c r="AG60" s="14"/>
      <c r="AH60" s="14"/>
      <c r="AI60" s="14"/>
      <c r="AJ60" s="14"/>
      <c r="AK60" s="14"/>
      <c r="AL60" s="14"/>
      <c r="AM60" s="14"/>
      <c r="AN60" s="14"/>
      <c r="AO60" s="14"/>
      <c r="AP60" s="14"/>
      <c r="AQ60" s="14"/>
      <c r="AR60" s="14"/>
      <c r="AS60" s="14"/>
      <c r="AT60" s="14"/>
      <c r="AU60" s="14"/>
      <c r="AV60" s="14"/>
      <c r="AW60" s="14"/>
      <c r="AX60" s="14"/>
      <c r="AY60" s="14"/>
      <c r="AZ60" s="14"/>
      <c r="BA60" s="14"/>
      <c r="BB60" s="14"/>
      <c r="BC60" s="14"/>
      <c r="BD60" s="14"/>
      <c r="BE60" s="14"/>
      <c r="BF60" s="14"/>
      <c r="BG60" s="14"/>
      <c r="BH60" s="14"/>
      <c r="BI60" s="14"/>
      <c r="BJ60" s="14"/>
      <c r="BK60" s="14"/>
      <c r="BL60" s="14"/>
      <c r="BM60" s="14"/>
      <c r="BN60" s="14"/>
      <c r="BO60" s="14"/>
      <c r="BP60" s="14"/>
      <c r="BQ60" s="14"/>
      <c r="BR60" s="14"/>
      <c r="BS60" s="14"/>
      <c r="BT60" s="14"/>
      <c r="BU60" s="14"/>
      <c r="BV60" s="14"/>
      <c r="BW60" s="14"/>
      <c r="BX60" s="14"/>
      <c r="BY60" s="14"/>
      <c r="BZ60" s="14"/>
      <c r="CA60" s="14"/>
      <c r="CB60" s="14"/>
      <c r="CC60" s="14"/>
      <c r="CD60" s="14"/>
      <c r="CE60" s="14"/>
      <c r="CF60" s="14"/>
      <c r="CG60" s="14"/>
      <c r="CH60" s="14"/>
      <c r="CI60" s="14"/>
      <c r="CJ60" s="14"/>
      <c r="CK60" s="14"/>
      <c r="CL60" s="14"/>
      <c r="CM60" s="14"/>
      <c r="CN60" s="14"/>
      <c r="CO60" s="14"/>
      <c r="CP60" s="14"/>
      <c r="CQ60" s="14"/>
      <c r="CR60" s="14"/>
      <c r="CS60" s="14"/>
      <c r="CT60" s="14"/>
      <c r="CU60" s="14"/>
      <c r="CV60" s="14"/>
      <c r="CW60" s="14"/>
      <c r="CX60" s="14"/>
      <c r="CY60" s="14"/>
      <c r="CZ60" s="14"/>
      <c r="DA60" s="14"/>
      <c r="DB60" s="14"/>
      <c r="DC60" s="14"/>
      <c r="DD60" s="14"/>
      <c r="DE60" s="14"/>
      <c r="DF60" s="14"/>
      <c r="DG60" s="14"/>
      <c r="DH60" s="14"/>
      <c r="DI60" s="14"/>
      <c r="DJ60" s="14"/>
      <c r="DK60" s="14"/>
      <c r="DL60" s="14"/>
      <c r="DM60" s="14"/>
      <c r="DN60" s="14"/>
      <c r="DO60" s="14"/>
      <c r="DP60" s="14"/>
      <c r="DQ60" s="14"/>
      <c r="DR60" s="14"/>
      <c r="DS60" s="14"/>
      <c r="DT60" s="14"/>
      <c r="DU60" s="14"/>
      <c r="DV60" s="14"/>
      <c r="DW60" s="14"/>
      <c r="DX60" s="14"/>
      <c r="DY60" s="14"/>
      <c r="DZ60" s="14"/>
      <c r="EA60" s="14"/>
      <c r="EB60" s="14"/>
      <c r="EC60" s="14"/>
      <c r="ED60" s="14"/>
      <c r="EE60" s="14"/>
      <c r="EF60" s="14"/>
      <c r="EG60" s="14"/>
      <c r="EH60" s="14"/>
    </row>
    <row r="61" spans="1:138" s="152" customFormat="1" x14ac:dyDescent="0.25">
      <c r="A61" s="151" t="s">
        <v>225</v>
      </c>
      <c r="B61" s="151" t="s">
        <v>217</v>
      </c>
      <c r="C61" s="151" t="s">
        <v>148</v>
      </c>
      <c r="D61" s="136">
        <v>120000</v>
      </c>
      <c r="E61" s="136">
        <f t="shared" si="0"/>
        <v>120000</v>
      </c>
      <c r="F61" s="136">
        <f t="shared" si="1"/>
        <v>120000</v>
      </c>
      <c r="G61" s="151" t="s">
        <v>218</v>
      </c>
      <c r="H61" s="151"/>
      <c r="J61" s="158">
        <v>1738.0400681919361</v>
      </c>
      <c r="K61" s="158">
        <v>1236.4367166322231</v>
      </c>
      <c r="L61" s="153" t="s">
        <v>110</v>
      </c>
      <c r="M61" s="153" t="s">
        <v>110</v>
      </c>
      <c r="N61" s="153" t="s">
        <v>110</v>
      </c>
      <c r="O61" s="154"/>
      <c r="P61" s="155" t="s">
        <v>111</v>
      </c>
      <c r="Q61" s="155" t="s">
        <v>112</v>
      </c>
      <c r="R61" s="165"/>
      <c r="S61" s="160"/>
      <c r="T61" s="167"/>
      <c r="U61" s="160"/>
      <c r="V61" s="160"/>
      <c r="W61" s="161"/>
      <c r="X61" s="161"/>
      <c r="Y61" s="154"/>
      <c r="Z61" s="137" t="s">
        <v>114</v>
      </c>
      <c r="AA61" s="137" t="s">
        <v>110</v>
      </c>
      <c r="AB61" s="137" t="s">
        <v>110</v>
      </c>
      <c r="AC61" s="156"/>
      <c r="AD61" s="156" t="s">
        <v>116</v>
      </c>
      <c r="AE61" s="14"/>
      <c r="AF61" s="14"/>
      <c r="AG61" s="14"/>
      <c r="AH61" s="14"/>
      <c r="AI61" s="14"/>
      <c r="AJ61" s="14"/>
      <c r="AK61" s="14"/>
      <c r="AL61" s="14"/>
      <c r="AM61" s="14"/>
      <c r="AN61" s="14"/>
      <c r="AO61" s="14"/>
      <c r="AP61" s="14"/>
      <c r="AQ61" s="14"/>
      <c r="AR61" s="14"/>
      <c r="AS61" s="14"/>
      <c r="AT61" s="14"/>
      <c r="AU61" s="14"/>
      <c r="AV61" s="14"/>
      <c r="AW61" s="14"/>
      <c r="AX61" s="14"/>
      <c r="AY61" s="14"/>
      <c r="AZ61" s="14"/>
      <c r="BA61" s="14"/>
      <c r="BB61" s="14"/>
      <c r="BC61" s="14"/>
      <c r="BD61" s="14"/>
      <c r="BE61" s="14"/>
      <c r="BF61" s="14"/>
      <c r="BG61" s="14"/>
      <c r="BH61" s="14"/>
      <c r="BI61" s="14"/>
      <c r="BJ61" s="14"/>
      <c r="BK61" s="14"/>
      <c r="BL61" s="14"/>
      <c r="BM61" s="14"/>
      <c r="BN61" s="14"/>
      <c r="BO61" s="14"/>
      <c r="BP61" s="14"/>
      <c r="BQ61" s="14"/>
      <c r="BR61" s="14"/>
      <c r="BS61" s="14"/>
      <c r="BT61" s="14"/>
      <c r="BU61" s="14"/>
      <c r="BV61" s="14"/>
      <c r="BW61" s="14"/>
      <c r="BX61" s="14"/>
      <c r="BY61" s="14"/>
      <c r="BZ61" s="14"/>
      <c r="CA61" s="14"/>
      <c r="CB61" s="14"/>
      <c r="CC61" s="14"/>
      <c r="CD61" s="14"/>
      <c r="CE61" s="14"/>
      <c r="CF61" s="14"/>
      <c r="CG61" s="14"/>
      <c r="CH61" s="14"/>
      <c r="CI61" s="14"/>
      <c r="CJ61" s="14"/>
      <c r="CK61" s="14"/>
      <c r="CL61" s="14"/>
      <c r="CM61" s="14"/>
      <c r="CN61" s="14"/>
      <c r="CO61" s="14"/>
      <c r="CP61" s="14"/>
      <c r="CQ61" s="14"/>
      <c r="CR61" s="14"/>
      <c r="CS61" s="14"/>
      <c r="CT61" s="14"/>
      <c r="CU61" s="14"/>
      <c r="CV61" s="14"/>
      <c r="CW61" s="14"/>
      <c r="CX61" s="14"/>
      <c r="CY61" s="14"/>
      <c r="CZ61" s="14"/>
      <c r="DA61" s="14"/>
      <c r="DB61" s="14"/>
      <c r="DC61" s="14"/>
      <c r="DD61" s="14"/>
      <c r="DE61" s="14"/>
      <c r="DF61" s="14"/>
      <c r="DG61" s="14"/>
      <c r="DH61" s="14"/>
      <c r="DI61" s="14"/>
      <c r="DJ61" s="14"/>
      <c r="DK61" s="14"/>
      <c r="DL61" s="14"/>
      <c r="DM61" s="14"/>
      <c r="DN61" s="14"/>
      <c r="DO61" s="14"/>
      <c r="DP61" s="14"/>
      <c r="DQ61" s="14"/>
      <c r="DR61" s="14"/>
      <c r="DS61" s="14"/>
      <c r="DT61" s="14"/>
      <c r="DU61" s="14"/>
      <c r="DV61" s="14"/>
      <c r="DW61" s="14"/>
      <c r="DX61" s="14"/>
      <c r="DY61" s="14"/>
      <c r="DZ61" s="14"/>
      <c r="EA61" s="14"/>
      <c r="EB61" s="14"/>
      <c r="EC61" s="14"/>
      <c r="ED61" s="14"/>
      <c r="EE61" s="14"/>
      <c r="EF61" s="14"/>
      <c r="EG61" s="14"/>
      <c r="EH61" s="14"/>
    </row>
    <row r="62" spans="1:138" s="152" customFormat="1" x14ac:dyDescent="0.25">
      <c r="A62" s="151" t="s">
        <v>226</v>
      </c>
      <c r="B62" s="151" t="s">
        <v>217</v>
      </c>
      <c r="C62" s="151" t="s">
        <v>148</v>
      </c>
      <c r="D62" s="136">
        <v>60000</v>
      </c>
      <c r="E62" s="136">
        <f t="shared" si="0"/>
        <v>60000</v>
      </c>
      <c r="F62" s="136">
        <f t="shared" si="1"/>
        <v>60000</v>
      </c>
      <c r="G62" s="151" t="s">
        <v>218</v>
      </c>
      <c r="H62" s="151"/>
      <c r="J62" s="158">
        <v>1424.7538370471716</v>
      </c>
      <c r="K62" s="158">
        <v>1465.0933075230148</v>
      </c>
      <c r="L62" s="153" t="s">
        <v>110</v>
      </c>
      <c r="M62" s="153" t="s">
        <v>110</v>
      </c>
      <c r="N62" s="153" t="s">
        <v>110</v>
      </c>
      <c r="O62" s="154"/>
      <c r="P62" s="155" t="s">
        <v>111</v>
      </c>
      <c r="Q62" s="155" t="s">
        <v>112</v>
      </c>
      <c r="R62" s="165"/>
      <c r="S62" s="160"/>
      <c r="T62" s="167"/>
      <c r="U62" s="160"/>
      <c r="V62" s="160"/>
      <c r="W62" s="161"/>
      <c r="X62" s="161"/>
      <c r="Y62" s="154"/>
      <c r="Z62" s="137" t="s">
        <v>114</v>
      </c>
      <c r="AA62" s="137" t="s">
        <v>110</v>
      </c>
      <c r="AB62" s="137" t="s">
        <v>110</v>
      </c>
      <c r="AC62" s="156"/>
      <c r="AD62" s="156" t="s">
        <v>116</v>
      </c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  <c r="AU62" s="14"/>
      <c r="AV62" s="14"/>
      <c r="AW62" s="14"/>
      <c r="AX62" s="14"/>
      <c r="AY62" s="14"/>
      <c r="AZ62" s="14"/>
      <c r="BA62" s="14"/>
      <c r="BB62" s="14"/>
      <c r="BC62" s="14"/>
      <c r="BD62" s="14"/>
      <c r="BE62" s="14"/>
      <c r="BF62" s="14"/>
      <c r="BG62" s="14"/>
      <c r="BH62" s="14"/>
      <c r="BI62" s="14"/>
      <c r="BJ62" s="14"/>
      <c r="BK62" s="14"/>
      <c r="BL62" s="14"/>
      <c r="BM62" s="14"/>
      <c r="BN62" s="14"/>
      <c r="BO62" s="14"/>
      <c r="BP62" s="14"/>
      <c r="BQ62" s="14"/>
      <c r="BR62" s="14"/>
      <c r="BS62" s="14"/>
      <c r="BT62" s="14"/>
      <c r="BU62" s="14"/>
      <c r="BV62" s="14"/>
      <c r="BW62" s="14"/>
      <c r="BX62" s="14"/>
      <c r="BY62" s="14"/>
      <c r="BZ62" s="14"/>
      <c r="CA62" s="14"/>
      <c r="CB62" s="14"/>
      <c r="CC62" s="14"/>
      <c r="CD62" s="14"/>
      <c r="CE62" s="14"/>
      <c r="CF62" s="14"/>
      <c r="CG62" s="14"/>
      <c r="CH62" s="14"/>
      <c r="CI62" s="14"/>
      <c r="CJ62" s="14"/>
      <c r="CK62" s="14"/>
      <c r="CL62" s="14"/>
      <c r="CM62" s="14"/>
      <c r="CN62" s="14"/>
      <c r="CO62" s="14"/>
      <c r="CP62" s="14"/>
      <c r="CQ62" s="14"/>
      <c r="CR62" s="14"/>
      <c r="CS62" s="14"/>
      <c r="CT62" s="14"/>
      <c r="CU62" s="14"/>
      <c r="CV62" s="14"/>
      <c r="CW62" s="14"/>
      <c r="CX62" s="14"/>
      <c r="CY62" s="14"/>
      <c r="CZ62" s="14"/>
      <c r="DA62" s="14"/>
      <c r="DB62" s="14"/>
      <c r="DC62" s="14"/>
      <c r="DD62" s="14"/>
      <c r="DE62" s="14"/>
      <c r="DF62" s="14"/>
      <c r="DG62" s="14"/>
      <c r="DH62" s="14"/>
      <c r="DI62" s="14"/>
      <c r="DJ62" s="14"/>
      <c r="DK62" s="14"/>
      <c r="DL62" s="14"/>
      <c r="DM62" s="14"/>
      <c r="DN62" s="14"/>
      <c r="DO62" s="14"/>
      <c r="DP62" s="14"/>
      <c r="DQ62" s="14"/>
      <c r="DR62" s="14"/>
      <c r="DS62" s="14"/>
      <c r="DT62" s="14"/>
      <c r="DU62" s="14"/>
      <c r="DV62" s="14"/>
      <c r="DW62" s="14"/>
      <c r="DX62" s="14"/>
      <c r="DY62" s="14"/>
      <c r="DZ62" s="14"/>
      <c r="EA62" s="14"/>
      <c r="EB62" s="14"/>
      <c r="EC62" s="14"/>
      <c r="ED62" s="14"/>
      <c r="EE62" s="14"/>
      <c r="EF62" s="14"/>
      <c r="EG62" s="14"/>
      <c r="EH62" s="14"/>
    </row>
    <row r="63" spans="1:138" s="152" customFormat="1" x14ac:dyDescent="0.25">
      <c r="A63" s="151" t="s">
        <v>227</v>
      </c>
      <c r="B63" s="151" t="s">
        <v>217</v>
      </c>
      <c r="C63" s="151" t="s">
        <v>148</v>
      </c>
      <c r="D63" s="136">
        <v>160000</v>
      </c>
      <c r="E63" s="136">
        <f t="shared" si="0"/>
        <v>160000</v>
      </c>
      <c r="F63" s="136">
        <f t="shared" si="1"/>
        <v>160000</v>
      </c>
      <c r="G63" s="151" t="s">
        <v>218</v>
      </c>
      <c r="H63" s="151"/>
      <c r="J63" s="158">
        <v>2317.3867575892482</v>
      </c>
      <c r="K63" s="158">
        <v>1648.5822888429641</v>
      </c>
      <c r="L63" s="153" t="s">
        <v>110</v>
      </c>
      <c r="M63" s="153" t="s">
        <v>110</v>
      </c>
      <c r="N63" s="153" t="s">
        <v>110</v>
      </c>
      <c r="O63" s="154"/>
      <c r="P63" s="155" t="s">
        <v>111</v>
      </c>
      <c r="Q63" s="155" t="s">
        <v>112</v>
      </c>
      <c r="R63" s="165"/>
      <c r="S63" s="160"/>
      <c r="T63" s="167"/>
      <c r="U63" s="160"/>
      <c r="V63" s="160"/>
      <c r="W63" s="161"/>
      <c r="X63" s="161"/>
      <c r="Y63" s="154"/>
      <c r="Z63" s="137" t="s">
        <v>114</v>
      </c>
      <c r="AA63" s="137" t="s">
        <v>110</v>
      </c>
      <c r="AB63" s="137" t="s">
        <v>110</v>
      </c>
      <c r="AC63" s="156"/>
      <c r="AD63" s="156" t="s">
        <v>116</v>
      </c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  <c r="AR63" s="14"/>
      <c r="AS63" s="14"/>
      <c r="AT63" s="14"/>
      <c r="AU63" s="14"/>
      <c r="AV63" s="14"/>
      <c r="AW63" s="14"/>
      <c r="AX63" s="14"/>
      <c r="AY63" s="14"/>
      <c r="AZ63" s="14"/>
      <c r="BA63" s="14"/>
      <c r="BB63" s="14"/>
      <c r="BC63" s="14"/>
      <c r="BD63" s="14"/>
      <c r="BE63" s="14"/>
      <c r="BF63" s="14"/>
      <c r="BG63" s="14"/>
      <c r="BH63" s="14"/>
      <c r="BI63" s="14"/>
      <c r="BJ63" s="14"/>
      <c r="BK63" s="14"/>
      <c r="BL63" s="14"/>
      <c r="BM63" s="14"/>
      <c r="BN63" s="14"/>
      <c r="BO63" s="14"/>
      <c r="BP63" s="14"/>
      <c r="BQ63" s="14"/>
      <c r="BR63" s="14"/>
      <c r="BS63" s="14"/>
      <c r="BT63" s="14"/>
      <c r="BU63" s="14"/>
      <c r="BV63" s="14"/>
      <c r="BW63" s="14"/>
      <c r="BX63" s="14"/>
      <c r="BY63" s="14"/>
      <c r="BZ63" s="14"/>
      <c r="CA63" s="14"/>
      <c r="CB63" s="14"/>
      <c r="CC63" s="14"/>
      <c r="CD63" s="14"/>
      <c r="CE63" s="14"/>
      <c r="CF63" s="14"/>
      <c r="CG63" s="14"/>
      <c r="CH63" s="14"/>
      <c r="CI63" s="14"/>
      <c r="CJ63" s="14"/>
      <c r="CK63" s="14"/>
      <c r="CL63" s="14"/>
      <c r="CM63" s="14"/>
      <c r="CN63" s="14"/>
      <c r="CO63" s="14"/>
      <c r="CP63" s="14"/>
      <c r="CQ63" s="14"/>
      <c r="CR63" s="14"/>
      <c r="CS63" s="14"/>
      <c r="CT63" s="14"/>
      <c r="CU63" s="14"/>
      <c r="CV63" s="14"/>
      <c r="CW63" s="14"/>
      <c r="CX63" s="14"/>
      <c r="CY63" s="14"/>
      <c r="CZ63" s="14"/>
      <c r="DA63" s="14"/>
      <c r="DB63" s="14"/>
      <c r="DC63" s="14"/>
      <c r="DD63" s="14"/>
      <c r="DE63" s="14"/>
      <c r="DF63" s="14"/>
      <c r="DG63" s="14"/>
      <c r="DH63" s="14"/>
      <c r="DI63" s="14"/>
      <c r="DJ63" s="14"/>
      <c r="DK63" s="14"/>
      <c r="DL63" s="14"/>
      <c r="DM63" s="14"/>
      <c r="DN63" s="14"/>
      <c r="DO63" s="14"/>
      <c r="DP63" s="14"/>
      <c r="DQ63" s="14"/>
      <c r="DR63" s="14"/>
      <c r="DS63" s="14"/>
      <c r="DT63" s="14"/>
      <c r="DU63" s="14"/>
      <c r="DV63" s="14"/>
      <c r="DW63" s="14"/>
      <c r="DX63" s="14"/>
      <c r="DY63" s="14"/>
      <c r="DZ63" s="14"/>
      <c r="EA63" s="14"/>
      <c r="EB63" s="14"/>
      <c r="EC63" s="14"/>
      <c r="ED63" s="14"/>
      <c r="EE63" s="14"/>
      <c r="EF63" s="14"/>
      <c r="EG63" s="14"/>
      <c r="EH63" s="14"/>
    </row>
    <row r="64" spans="1:138" s="152" customFormat="1" x14ac:dyDescent="0.25">
      <c r="A64" s="151" t="s">
        <v>228</v>
      </c>
      <c r="B64" s="151" t="s">
        <v>217</v>
      </c>
      <c r="C64" s="151" t="s">
        <v>199</v>
      </c>
      <c r="D64" s="136">
        <v>270000</v>
      </c>
      <c r="E64" s="136">
        <f t="shared" si="0"/>
        <v>270000</v>
      </c>
      <c r="F64" s="136">
        <f t="shared" si="1"/>
        <v>270000</v>
      </c>
      <c r="G64" s="151" t="s">
        <v>218</v>
      </c>
      <c r="H64" s="151"/>
      <c r="J64" s="158">
        <v>7243.1430329265568</v>
      </c>
      <c r="K64" s="158">
        <v>7073.2629213924265</v>
      </c>
      <c r="L64" s="153" t="s">
        <v>110</v>
      </c>
      <c r="M64" s="153" t="s">
        <v>110</v>
      </c>
      <c r="N64" s="153" t="s">
        <v>110</v>
      </c>
      <c r="O64" s="154"/>
      <c r="P64" s="155" t="s">
        <v>111</v>
      </c>
      <c r="Q64" s="155" t="s">
        <v>112</v>
      </c>
      <c r="R64" s="165"/>
      <c r="S64" s="160"/>
      <c r="T64" s="167"/>
      <c r="U64" s="160"/>
      <c r="V64" s="160"/>
      <c r="W64" s="161"/>
      <c r="X64" s="161"/>
      <c r="Y64" s="154"/>
      <c r="Z64" s="137" t="s">
        <v>114</v>
      </c>
      <c r="AA64" s="137" t="s">
        <v>110</v>
      </c>
      <c r="AB64" s="137" t="s">
        <v>110</v>
      </c>
      <c r="AC64" s="156"/>
      <c r="AD64" s="156" t="s">
        <v>116</v>
      </c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  <c r="BZ64" s="14"/>
      <c r="CA64" s="14"/>
      <c r="CB64" s="14"/>
      <c r="CC64" s="14"/>
      <c r="CD64" s="14"/>
      <c r="CE64" s="14"/>
      <c r="CF64" s="14"/>
      <c r="CG64" s="14"/>
      <c r="CH64" s="14"/>
      <c r="CI64" s="14"/>
      <c r="CJ64" s="14"/>
      <c r="CK64" s="14"/>
      <c r="CL64" s="14"/>
      <c r="CM64" s="14"/>
      <c r="CN64" s="14"/>
      <c r="CO64" s="14"/>
      <c r="CP64" s="14"/>
      <c r="CQ64" s="14"/>
      <c r="CR64" s="14"/>
      <c r="CS64" s="14"/>
      <c r="CT64" s="14"/>
      <c r="CU64" s="14"/>
      <c r="CV64" s="14"/>
      <c r="CW64" s="14"/>
      <c r="CX64" s="14"/>
      <c r="CY64" s="14"/>
      <c r="CZ64" s="14"/>
      <c r="DA64" s="14"/>
      <c r="DB64" s="14"/>
      <c r="DC64" s="14"/>
      <c r="DD64" s="14"/>
      <c r="DE64" s="14"/>
      <c r="DF64" s="14"/>
      <c r="DG64" s="14"/>
      <c r="DH64" s="14"/>
      <c r="DI64" s="14"/>
      <c r="DJ64" s="14"/>
      <c r="DK64" s="14"/>
      <c r="DL64" s="14"/>
      <c r="DM64" s="14"/>
      <c r="DN64" s="14"/>
      <c r="DO64" s="14"/>
      <c r="DP64" s="14"/>
      <c r="DQ64" s="14"/>
      <c r="DR64" s="14"/>
      <c r="DS64" s="14"/>
      <c r="DT64" s="14"/>
      <c r="DU64" s="14"/>
      <c r="DV64" s="14"/>
      <c r="DW64" s="14"/>
      <c r="DX64" s="14"/>
      <c r="DY64" s="14"/>
      <c r="DZ64" s="14"/>
      <c r="EA64" s="14"/>
      <c r="EB64" s="14"/>
      <c r="EC64" s="14"/>
      <c r="ED64" s="14"/>
      <c r="EE64" s="14"/>
      <c r="EF64" s="14"/>
      <c r="EG64" s="14"/>
      <c r="EH64" s="14"/>
    </row>
    <row r="65" spans="1:138" s="152" customFormat="1" x14ac:dyDescent="0.25">
      <c r="A65" s="151" t="s">
        <v>229</v>
      </c>
      <c r="B65" s="151" t="s">
        <v>217</v>
      </c>
      <c r="C65" s="151" t="s">
        <v>230</v>
      </c>
      <c r="D65" s="136">
        <v>85000</v>
      </c>
      <c r="E65" s="136">
        <f t="shared" si="0"/>
        <v>85000</v>
      </c>
      <c r="F65" s="136">
        <f t="shared" si="1"/>
        <v>85000</v>
      </c>
      <c r="G65" s="151" t="s">
        <v>218</v>
      </c>
      <c r="H65" s="151"/>
      <c r="J65" s="158">
        <v>2537.9348109194716</v>
      </c>
      <c r="K65" s="158">
        <v>2641.7507941667532</v>
      </c>
      <c r="L65" s="153" t="s">
        <v>110</v>
      </c>
      <c r="M65" s="153" t="s">
        <v>110</v>
      </c>
      <c r="N65" s="153" t="s">
        <v>110</v>
      </c>
      <c r="O65" s="154"/>
      <c r="P65" s="155" t="s">
        <v>111</v>
      </c>
      <c r="Q65" s="155" t="s">
        <v>112</v>
      </c>
      <c r="R65" s="165"/>
      <c r="S65" s="160"/>
      <c r="T65" s="167"/>
      <c r="U65" s="160"/>
      <c r="V65" s="160"/>
      <c r="W65" s="161"/>
      <c r="X65" s="161"/>
      <c r="Y65" s="154"/>
      <c r="Z65" s="137" t="s">
        <v>114</v>
      </c>
      <c r="AA65" s="137" t="s">
        <v>110</v>
      </c>
      <c r="AB65" s="137" t="s">
        <v>110</v>
      </c>
      <c r="AC65" s="156"/>
      <c r="AD65" s="156" t="s">
        <v>116</v>
      </c>
      <c r="AE65" s="14"/>
      <c r="AF65" s="14"/>
      <c r="AG65" s="14"/>
      <c r="AH65" s="14"/>
      <c r="AI65" s="14"/>
      <c r="AJ65" s="14"/>
      <c r="AK65" s="14"/>
      <c r="AL65" s="14"/>
      <c r="AM65" s="14"/>
      <c r="AN65" s="14"/>
      <c r="AO65" s="14"/>
      <c r="AP65" s="14"/>
      <c r="AQ65" s="14"/>
      <c r="AR65" s="14"/>
      <c r="AS65" s="14"/>
      <c r="AT65" s="14"/>
      <c r="AU65" s="14"/>
      <c r="AV65" s="14"/>
      <c r="AW65" s="14"/>
      <c r="AX65" s="14"/>
      <c r="AY65" s="14"/>
      <c r="AZ65" s="14"/>
      <c r="BA65" s="14"/>
      <c r="BB65" s="14"/>
      <c r="BC65" s="14"/>
      <c r="BD65" s="14"/>
      <c r="BE65" s="14"/>
      <c r="BF65" s="14"/>
      <c r="BG65" s="14"/>
      <c r="BH65" s="14"/>
      <c r="BI65" s="14"/>
      <c r="BJ65" s="14"/>
      <c r="BK65" s="14"/>
      <c r="BL65" s="14"/>
      <c r="BM65" s="14"/>
      <c r="BN65" s="14"/>
      <c r="BO65" s="14"/>
      <c r="BP65" s="14"/>
      <c r="BQ65" s="14"/>
      <c r="BR65" s="14"/>
      <c r="BS65" s="14"/>
      <c r="BT65" s="14"/>
      <c r="BU65" s="14"/>
      <c r="BV65" s="14"/>
      <c r="BW65" s="14"/>
      <c r="BX65" s="14"/>
      <c r="BY65" s="14"/>
      <c r="BZ65" s="14"/>
      <c r="CA65" s="14"/>
      <c r="CB65" s="14"/>
      <c r="CC65" s="14"/>
      <c r="CD65" s="14"/>
      <c r="CE65" s="14"/>
      <c r="CF65" s="14"/>
      <c r="CG65" s="14"/>
      <c r="CH65" s="14"/>
      <c r="CI65" s="14"/>
      <c r="CJ65" s="14"/>
      <c r="CK65" s="14"/>
      <c r="CL65" s="14"/>
      <c r="CM65" s="14"/>
      <c r="CN65" s="14"/>
      <c r="CO65" s="14"/>
      <c r="CP65" s="14"/>
      <c r="CQ65" s="14"/>
      <c r="CR65" s="14"/>
      <c r="CS65" s="14"/>
      <c r="CT65" s="14"/>
      <c r="CU65" s="14"/>
      <c r="CV65" s="14"/>
      <c r="CW65" s="14"/>
      <c r="CX65" s="14"/>
      <c r="CY65" s="14"/>
      <c r="CZ65" s="14"/>
      <c r="DA65" s="14"/>
      <c r="DB65" s="14"/>
      <c r="DC65" s="14"/>
      <c r="DD65" s="14"/>
      <c r="DE65" s="14"/>
      <c r="DF65" s="14"/>
      <c r="DG65" s="14"/>
      <c r="DH65" s="14"/>
      <c r="DI65" s="14"/>
      <c r="DJ65" s="14"/>
      <c r="DK65" s="14"/>
      <c r="DL65" s="14"/>
      <c r="DM65" s="14"/>
      <c r="DN65" s="14"/>
      <c r="DO65" s="14"/>
      <c r="DP65" s="14"/>
      <c r="DQ65" s="14"/>
      <c r="DR65" s="14"/>
      <c r="DS65" s="14"/>
      <c r="DT65" s="14"/>
      <c r="DU65" s="14"/>
      <c r="DV65" s="14"/>
      <c r="DW65" s="14"/>
      <c r="DX65" s="14"/>
      <c r="DY65" s="14"/>
      <c r="DZ65" s="14"/>
      <c r="EA65" s="14"/>
      <c r="EB65" s="14"/>
      <c r="EC65" s="14"/>
      <c r="ED65" s="14"/>
      <c r="EE65" s="14"/>
      <c r="EF65" s="14"/>
      <c r="EG65" s="14"/>
      <c r="EH65" s="14"/>
    </row>
    <row r="66" spans="1:138" s="152" customFormat="1" x14ac:dyDescent="0.25">
      <c r="A66" s="151" t="s">
        <v>231</v>
      </c>
      <c r="B66" s="151" t="s">
        <v>232</v>
      </c>
      <c r="C66" s="151" t="s">
        <v>199</v>
      </c>
      <c r="D66" s="136">
        <v>25056</v>
      </c>
      <c r="E66" s="136">
        <f t="shared" si="0"/>
        <v>25056</v>
      </c>
      <c r="F66" s="136">
        <f t="shared" si="1"/>
        <v>25056</v>
      </c>
      <c r="G66" s="151" t="s">
        <v>109</v>
      </c>
      <c r="H66" s="151"/>
      <c r="J66" s="158">
        <v>0</v>
      </c>
      <c r="K66" s="158">
        <v>1341.2084413584905</v>
      </c>
      <c r="L66" s="153" t="s">
        <v>110</v>
      </c>
      <c r="M66" s="153" t="s">
        <v>110</v>
      </c>
      <c r="N66" s="153" t="s">
        <v>110</v>
      </c>
      <c r="O66" s="154"/>
      <c r="P66" s="155" t="s">
        <v>111</v>
      </c>
      <c r="Q66" s="155" t="s">
        <v>112</v>
      </c>
      <c r="R66" s="165"/>
      <c r="S66" s="160"/>
      <c r="T66" s="167"/>
      <c r="U66" s="160"/>
      <c r="V66" s="160"/>
      <c r="W66" s="161" t="s">
        <v>191</v>
      </c>
      <c r="X66" s="161" t="s">
        <v>207</v>
      </c>
      <c r="Y66" s="154"/>
      <c r="Z66" s="137" t="s">
        <v>114</v>
      </c>
      <c r="AA66" s="137" t="s">
        <v>110</v>
      </c>
      <c r="AB66" s="137" t="s">
        <v>110</v>
      </c>
      <c r="AC66" s="156"/>
      <c r="AD66" s="156" t="s">
        <v>116</v>
      </c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  <c r="BM66" s="14"/>
      <c r="BN66" s="14"/>
      <c r="BO66" s="14"/>
      <c r="BP66" s="14"/>
      <c r="BQ66" s="14"/>
      <c r="BR66" s="14"/>
      <c r="BS66" s="14"/>
      <c r="BT66" s="14"/>
      <c r="BU66" s="14"/>
      <c r="BV66" s="14"/>
      <c r="BW66" s="14"/>
      <c r="BX66" s="14"/>
      <c r="BY66" s="14"/>
      <c r="BZ66" s="14"/>
      <c r="CA66" s="14"/>
      <c r="CB66" s="14"/>
      <c r="CC66" s="14"/>
      <c r="CD66" s="14"/>
      <c r="CE66" s="14"/>
      <c r="CF66" s="14"/>
      <c r="CG66" s="14"/>
      <c r="CH66" s="14"/>
      <c r="CI66" s="14"/>
      <c r="CJ66" s="14"/>
      <c r="CK66" s="14"/>
      <c r="CL66" s="14"/>
      <c r="CM66" s="14"/>
      <c r="CN66" s="14"/>
      <c r="CO66" s="14"/>
      <c r="CP66" s="14"/>
      <c r="CQ66" s="14"/>
      <c r="CR66" s="14"/>
      <c r="CS66" s="14"/>
      <c r="CT66" s="14"/>
      <c r="CU66" s="14"/>
      <c r="CV66" s="14"/>
      <c r="CW66" s="14"/>
      <c r="CX66" s="14"/>
      <c r="CY66" s="14"/>
      <c r="CZ66" s="14"/>
      <c r="DA66" s="14"/>
      <c r="DB66" s="14"/>
      <c r="DC66" s="14"/>
      <c r="DD66" s="14"/>
      <c r="DE66" s="14"/>
      <c r="DF66" s="14"/>
      <c r="DG66" s="14"/>
      <c r="DH66" s="14"/>
      <c r="DI66" s="14"/>
      <c r="DJ66" s="14"/>
      <c r="DK66" s="14"/>
      <c r="DL66" s="14"/>
      <c r="DM66" s="14"/>
      <c r="DN66" s="14"/>
      <c r="DO66" s="14"/>
      <c r="DP66" s="14"/>
      <c r="DQ66" s="14"/>
      <c r="DR66" s="14"/>
      <c r="DS66" s="14"/>
      <c r="DT66" s="14"/>
      <c r="DU66" s="14"/>
      <c r="DV66" s="14"/>
      <c r="DW66" s="14"/>
      <c r="DX66" s="14"/>
      <c r="DY66" s="14"/>
      <c r="DZ66" s="14"/>
      <c r="EA66" s="14"/>
      <c r="EB66" s="14"/>
      <c r="EC66" s="14"/>
      <c r="ED66" s="14"/>
      <c r="EE66" s="14"/>
      <c r="EF66" s="14"/>
      <c r="EG66" s="14"/>
      <c r="EH66" s="14"/>
    </row>
    <row r="67" spans="1:138" s="8" customFormat="1" x14ac:dyDescent="0.25">
      <c r="A67" s="22" t="s">
        <v>233</v>
      </c>
      <c r="B67" s="19"/>
      <c r="C67" s="19"/>
      <c r="D67" s="19"/>
      <c r="E67" s="170">
        <f>SUM(E18:E66)</f>
        <v>11904002</v>
      </c>
      <c r="F67" s="170">
        <f>SUM(F18:F66)</f>
        <v>9387610</v>
      </c>
      <c r="G67" s="19"/>
      <c r="H67" s="19"/>
      <c r="J67" s="16"/>
      <c r="K67" s="21"/>
      <c r="L67" s="20"/>
      <c r="M67" s="20"/>
      <c r="N67" s="20"/>
      <c r="O67" s="64"/>
      <c r="P67" s="17"/>
      <c r="Q67" s="17"/>
      <c r="R67" s="166"/>
      <c r="S67" s="138"/>
      <c r="T67" s="168"/>
      <c r="U67" s="138"/>
      <c r="V67" s="162"/>
      <c r="W67" s="163"/>
      <c r="X67" s="163"/>
      <c r="Y67" s="62"/>
      <c r="Z67" s="15"/>
      <c r="AA67" s="15"/>
      <c r="AB67" s="15"/>
      <c r="AC67" s="15"/>
      <c r="AD67" s="15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</row>
    <row r="68" spans="1:138" s="8" customFormat="1" ht="15.75" x14ac:dyDescent="0.25">
      <c r="A68" s="24" t="s">
        <v>27</v>
      </c>
      <c r="C68" s="9"/>
      <c r="D68" s="9"/>
      <c r="E68" s="9"/>
      <c r="F68" s="9"/>
      <c r="G68" s="9"/>
      <c r="H68" s="9"/>
      <c r="J68" s="46"/>
      <c r="K68" s="49"/>
      <c r="L68" s="23"/>
      <c r="M68" s="23"/>
      <c r="N68" s="23"/>
      <c r="O68" s="62"/>
      <c r="P68" s="10"/>
      <c r="Q68" s="7"/>
      <c r="R68" s="149"/>
      <c r="S68" s="149"/>
      <c r="T68" s="149"/>
      <c r="U68" s="149"/>
      <c r="V68" s="149"/>
      <c r="W68" s="149"/>
      <c r="X68" s="149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</row>
    <row r="69" spans="1:138" s="8" customFormat="1" ht="15.75" x14ac:dyDescent="0.25">
      <c r="A69" s="50" t="s">
        <v>234</v>
      </c>
      <c r="B69" s="48"/>
      <c r="C69" s="48"/>
      <c r="D69" s="48"/>
      <c r="E69" s="48"/>
      <c r="F69" s="174">
        <v>150411</v>
      </c>
      <c r="G69" s="48"/>
      <c r="H69" s="48"/>
      <c r="J69" s="46"/>
      <c r="K69" s="49"/>
      <c r="L69" s="23"/>
      <c r="M69" s="23"/>
      <c r="N69" s="23"/>
      <c r="O69" s="62"/>
      <c r="P69" s="10"/>
      <c r="Q69" s="7"/>
      <c r="R69" s="149"/>
      <c r="S69" s="149"/>
      <c r="T69" s="149"/>
      <c r="U69" s="149"/>
      <c r="V69" s="149"/>
      <c r="W69" s="149"/>
      <c r="X69" s="149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</row>
    <row r="70" spans="1:138" s="8" customFormat="1" ht="15.75" x14ac:dyDescent="0.25">
      <c r="A70" s="50" t="s">
        <v>235</v>
      </c>
      <c r="B70" s="48"/>
      <c r="C70" s="48"/>
      <c r="D70" s="48"/>
      <c r="E70" s="48"/>
      <c r="F70" s="175">
        <v>0</v>
      </c>
      <c r="G70" s="48"/>
      <c r="H70" s="48"/>
      <c r="J70" s="46"/>
      <c r="K70" s="49"/>
      <c r="L70" s="23"/>
      <c r="M70" s="7"/>
      <c r="N70" s="7"/>
      <c r="O70" s="7"/>
      <c r="P70" s="7"/>
      <c r="Q70" s="7"/>
      <c r="R70" s="149"/>
      <c r="S70" s="149"/>
      <c r="T70" s="149"/>
      <c r="U70" s="149"/>
      <c r="V70" s="149"/>
      <c r="W70" s="149"/>
      <c r="X70" s="149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</row>
    <row r="71" spans="1:138" s="8" customFormat="1" ht="15.75" x14ac:dyDescent="0.25">
      <c r="A71" s="50" t="s">
        <v>236</v>
      </c>
      <c r="B71" s="48"/>
      <c r="C71" s="48"/>
      <c r="D71" s="48"/>
      <c r="E71" s="48"/>
      <c r="F71" s="176">
        <v>44736375</v>
      </c>
      <c r="G71" s="48"/>
      <c r="H71" s="48"/>
      <c r="J71" s="46"/>
      <c r="K71" s="49"/>
      <c r="L71" s="23"/>
      <c r="M71" s="7"/>
      <c r="N71" s="7"/>
      <c r="O71" s="7"/>
      <c r="P71" s="7"/>
      <c r="Q71" s="7"/>
      <c r="R71" s="149"/>
      <c r="S71" s="149"/>
      <c r="T71" s="149"/>
      <c r="U71" s="149"/>
      <c r="V71" s="149"/>
      <c r="W71" s="149"/>
      <c r="X71" s="149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</row>
    <row r="72" spans="1:138" ht="15.75" x14ac:dyDescent="0.25">
      <c r="A72" s="25" t="s">
        <v>29</v>
      </c>
      <c r="B72" s="8"/>
      <c r="C72" s="53"/>
      <c r="D72" s="53"/>
      <c r="E72" s="53"/>
      <c r="F72" s="177"/>
      <c r="G72" s="53"/>
      <c r="H72" s="53"/>
      <c r="I72" s="52"/>
      <c r="J72" s="53"/>
      <c r="P72" s="7"/>
      <c r="Q72" s="7"/>
      <c r="R72" s="149"/>
      <c r="S72" s="149"/>
      <c r="T72" s="149"/>
      <c r="U72" s="149"/>
      <c r="V72" s="149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</row>
    <row r="73" spans="1:138" ht="15.75" x14ac:dyDescent="0.25">
      <c r="A73" s="50" t="s">
        <v>237</v>
      </c>
      <c r="B73" s="51"/>
      <c r="C73" s="48"/>
      <c r="D73" s="48"/>
      <c r="E73" s="48"/>
      <c r="F73" s="174">
        <f>E67</f>
        <v>11904002</v>
      </c>
      <c r="G73" s="48"/>
      <c r="H73" s="48"/>
      <c r="P73" s="7"/>
      <c r="Q73" s="7"/>
      <c r="R73" s="149"/>
      <c r="S73" s="149"/>
      <c r="T73" s="149"/>
      <c r="U73" s="149"/>
      <c r="V73" s="149"/>
      <c r="Z73" s="7"/>
      <c r="AA73" s="7"/>
      <c r="AB73" s="7"/>
      <c r="AC73" s="7"/>
      <c r="AD73" s="7"/>
    </row>
    <row r="74" spans="1:138" ht="15.75" x14ac:dyDescent="0.25">
      <c r="A74" s="50" t="s">
        <v>238</v>
      </c>
      <c r="B74" s="48"/>
      <c r="C74" s="48"/>
      <c r="D74" s="48"/>
      <c r="E74" s="48"/>
      <c r="F74" s="174">
        <f>F67</f>
        <v>9387610</v>
      </c>
      <c r="G74" s="48"/>
      <c r="H74" s="48"/>
      <c r="P74" s="7"/>
      <c r="Q74" s="7"/>
      <c r="R74" s="149"/>
      <c r="S74" s="149"/>
      <c r="T74" s="149"/>
      <c r="U74" s="149"/>
      <c r="V74" s="149"/>
      <c r="Z74" s="7"/>
      <c r="AA74" s="7"/>
      <c r="AB74" s="7"/>
      <c r="AC74" s="7"/>
      <c r="AD74" s="7"/>
    </row>
    <row r="75" spans="1:138" x14ac:dyDescent="0.25">
      <c r="P75" s="7"/>
      <c r="Q75" s="7"/>
      <c r="R75" s="149"/>
      <c r="S75" s="149"/>
      <c r="T75" s="149"/>
      <c r="U75" s="149"/>
      <c r="V75" s="149"/>
      <c r="Z75" s="7"/>
      <c r="AA75" s="7"/>
      <c r="AB75" s="7"/>
      <c r="AC75" s="7"/>
      <c r="AD75" s="7"/>
    </row>
    <row r="76" spans="1:138" x14ac:dyDescent="0.25">
      <c r="P76" s="7"/>
      <c r="Q76" s="7"/>
      <c r="R76" s="149"/>
      <c r="S76" s="149"/>
      <c r="T76" s="149"/>
      <c r="U76" s="149"/>
      <c r="V76" s="149"/>
      <c r="Z76" s="7"/>
      <c r="AA76" s="7"/>
      <c r="AB76" s="7"/>
      <c r="AC76" s="7"/>
      <c r="AD76" s="7"/>
    </row>
    <row r="77" spans="1:138" x14ac:dyDescent="0.25">
      <c r="P77" s="7"/>
      <c r="Q77" s="7"/>
      <c r="R77" s="149"/>
      <c r="S77" s="149"/>
      <c r="T77" s="149"/>
      <c r="U77" s="149"/>
      <c r="V77" s="149"/>
      <c r="Z77" s="7"/>
      <c r="AA77" s="7"/>
      <c r="AB77" s="7"/>
      <c r="AC77" s="7"/>
      <c r="AD77" s="7"/>
    </row>
    <row r="78" spans="1:138" x14ac:dyDescent="0.25">
      <c r="P78" s="7"/>
      <c r="Q78" s="7"/>
      <c r="R78" s="149"/>
      <c r="S78" s="149"/>
      <c r="T78" s="149"/>
      <c r="U78" s="149"/>
      <c r="V78" s="149"/>
      <c r="Z78" s="7"/>
      <c r="AA78" s="7"/>
      <c r="AB78" s="7"/>
      <c r="AC78" s="7"/>
      <c r="AD78" s="7"/>
    </row>
    <row r="79" spans="1:138" x14ac:dyDescent="0.25">
      <c r="P79" s="7"/>
      <c r="Q79" s="7"/>
      <c r="R79" s="149"/>
      <c r="S79" s="149"/>
      <c r="T79" s="149"/>
      <c r="U79" s="149"/>
      <c r="V79" s="149"/>
      <c r="Z79" s="7"/>
      <c r="AA79" s="7"/>
      <c r="AB79" s="7"/>
      <c r="AC79" s="7"/>
      <c r="AD79" s="7"/>
    </row>
    <row r="80" spans="1:138" x14ac:dyDescent="0.25">
      <c r="P80" s="7"/>
      <c r="Q80" s="7"/>
      <c r="R80" s="149"/>
      <c r="S80" s="149"/>
      <c r="T80" s="149"/>
      <c r="U80" s="149"/>
      <c r="V80" s="149"/>
      <c r="Z80" s="7"/>
      <c r="AA80" s="7"/>
      <c r="AB80" s="7"/>
      <c r="AC80" s="7"/>
      <c r="AD80" s="7"/>
    </row>
    <row r="81" spans="16:30" x14ac:dyDescent="0.25">
      <c r="P81" s="7"/>
      <c r="Q81" s="7"/>
      <c r="R81" s="149"/>
      <c r="S81" s="149"/>
      <c r="T81" s="149"/>
      <c r="U81" s="149"/>
      <c r="V81" s="149"/>
      <c r="Z81" s="7"/>
      <c r="AA81" s="7"/>
      <c r="AB81" s="7"/>
      <c r="AC81" s="7"/>
      <c r="AD81" s="7"/>
    </row>
    <row r="82" spans="16:30" x14ac:dyDescent="0.25">
      <c r="P82" s="7"/>
      <c r="Q82" s="7"/>
      <c r="R82" s="149"/>
      <c r="S82" s="149"/>
      <c r="T82" s="149"/>
      <c r="U82" s="149"/>
      <c r="V82" s="149"/>
      <c r="Z82" s="7"/>
      <c r="AA82" s="7"/>
      <c r="AB82" s="7"/>
      <c r="AC82" s="7"/>
      <c r="AD82" s="7"/>
    </row>
    <row r="83" spans="16:30" x14ac:dyDescent="0.25">
      <c r="P83" s="7"/>
      <c r="Q83" s="7"/>
      <c r="R83" s="149"/>
      <c r="S83" s="149"/>
      <c r="T83" s="149"/>
      <c r="U83" s="149"/>
      <c r="V83" s="149"/>
      <c r="Z83" s="7"/>
      <c r="AA83" s="7"/>
      <c r="AB83" s="7"/>
    </row>
    <row r="84" spans="16:30" x14ac:dyDescent="0.25">
      <c r="P84" s="7"/>
      <c r="Q84" s="7"/>
      <c r="R84" s="149"/>
      <c r="S84" s="149"/>
      <c r="T84" s="149"/>
      <c r="U84" s="149"/>
      <c r="V84" s="149"/>
      <c r="Z84" s="7"/>
      <c r="AA84" s="7"/>
      <c r="AB84" s="7"/>
    </row>
    <row r="85" spans="16:30" x14ac:dyDescent="0.25">
      <c r="P85" s="7"/>
      <c r="Q85" s="7"/>
      <c r="R85" s="149"/>
      <c r="S85" s="149"/>
      <c r="T85" s="149"/>
      <c r="U85" s="149"/>
      <c r="V85" s="149"/>
      <c r="Z85" s="7"/>
      <c r="AA85" s="7"/>
      <c r="AB85" s="7"/>
    </row>
    <row r="86" spans="16:30" x14ac:dyDescent="0.25">
      <c r="P86" s="7"/>
      <c r="Q86" s="7"/>
      <c r="R86" s="149"/>
      <c r="S86" s="149"/>
      <c r="T86" s="149"/>
      <c r="U86" s="149"/>
      <c r="V86" s="149"/>
      <c r="Z86" s="7"/>
      <c r="AA86" s="7"/>
      <c r="AB86" s="7"/>
    </row>
    <row r="87" spans="16:30" x14ac:dyDescent="0.25">
      <c r="P87" s="7"/>
      <c r="Q87" s="7"/>
      <c r="R87" s="149"/>
      <c r="S87" s="149"/>
      <c r="T87" s="149"/>
      <c r="U87" s="149"/>
      <c r="V87" s="149"/>
      <c r="Z87" s="7"/>
      <c r="AA87" s="7"/>
      <c r="AB87" s="7"/>
    </row>
    <row r="88" spans="16:30" x14ac:dyDescent="0.25">
      <c r="P88" s="7"/>
      <c r="Q88" s="7"/>
      <c r="R88" s="149"/>
      <c r="S88" s="149"/>
      <c r="T88" s="149"/>
      <c r="U88" s="149"/>
      <c r="V88" s="149"/>
      <c r="Z88" s="7"/>
      <c r="AA88" s="7"/>
      <c r="AB88" s="7"/>
    </row>
    <row r="89" spans="16:30" x14ac:dyDescent="0.25">
      <c r="P89" s="7"/>
      <c r="Q89" s="7"/>
      <c r="R89" s="149"/>
      <c r="S89" s="149"/>
      <c r="T89" s="149"/>
      <c r="U89" s="149"/>
      <c r="V89" s="149"/>
      <c r="Z89" s="7"/>
      <c r="AA89" s="7"/>
      <c r="AB89" s="7"/>
    </row>
    <row r="90" spans="16:30" x14ac:dyDescent="0.25">
      <c r="P90" s="7"/>
      <c r="Q90" s="7"/>
      <c r="R90" s="149"/>
      <c r="S90" s="149"/>
      <c r="T90" s="149"/>
      <c r="U90" s="149"/>
      <c r="V90" s="149"/>
      <c r="Z90" s="7"/>
      <c r="AA90" s="7"/>
      <c r="AB90" s="7"/>
    </row>
    <row r="91" spans="16:30" x14ac:dyDescent="0.25">
      <c r="P91" s="7"/>
      <c r="Q91" s="7"/>
      <c r="R91" s="149"/>
      <c r="S91" s="149"/>
      <c r="T91" s="149"/>
      <c r="U91" s="149"/>
      <c r="V91" s="149"/>
      <c r="Z91" s="7"/>
      <c r="AA91" s="7"/>
      <c r="AB91" s="7"/>
    </row>
    <row r="92" spans="16:30" x14ac:dyDescent="0.25">
      <c r="P92" s="7"/>
      <c r="Q92" s="7"/>
      <c r="R92" s="149"/>
      <c r="S92" s="149"/>
      <c r="T92" s="149"/>
      <c r="U92" s="149"/>
      <c r="V92" s="149"/>
      <c r="Z92" s="7"/>
      <c r="AA92" s="7"/>
      <c r="AB92" s="7"/>
    </row>
    <row r="93" spans="16:30" x14ac:dyDescent="0.25">
      <c r="P93" s="7"/>
      <c r="Q93" s="7"/>
      <c r="R93" s="149"/>
      <c r="S93" s="149"/>
      <c r="T93" s="149"/>
      <c r="U93" s="149"/>
      <c r="V93" s="149"/>
      <c r="Z93" s="7"/>
      <c r="AA93" s="7"/>
      <c r="AB93" s="7"/>
    </row>
    <row r="94" spans="16:30" x14ac:dyDescent="0.25">
      <c r="P94" s="7"/>
      <c r="Q94" s="7"/>
      <c r="R94" s="149"/>
      <c r="S94" s="149"/>
      <c r="T94" s="149"/>
      <c r="U94" s="149"/>
      <c r="V94" s="149"/>
      <c r="Z94" s="7"/>
      <c r="AA94" s="7"/>
      <c r="AB94" s="7"/>
    </row>
    <row r="95" spans="16:30" x14ac:dyDescent="0.25">
      <c r="P95" s="7"/>
      <c r="Q95" s="7"/>
      <c r="R95" s="149"/>
      <c r="S95" s="149"/>
      <c r="T95" s="149"/>
      <c r="U95" s="149"/>
      <c r="V95" s="149"/>
      <c r="Z95" s="7"/>
      <c r="AA95" s="7"/>
      <c r="AB95" s="7"/>
    </row>
    <row r="96" spans="16:30" x14ac:dyDescent="0.25">
      <c r="P96" s="7"/>
      <c r="Q96" s="7"/>
      <c r="R96" s="149"/>
      <c r="S96" s="149"/>
      <c r="T96" s="149"/>
      <c r="U96" s="149"/>
      <c r="V96" s="149"/>
      <c r="Z96" s="7"/>
      <c r="AA96" s="7"/>
      <c r="AB96" s="7"/>
    </row>
    <row r="97" spans="16:28" x14ac:dyDescent="0.25">
      <c r="P97" s="7"/>
      <c r="Q97" s="7"/>
      <c r="R97" s="149"/>
      <c r="S97" s="149"/>
      <c r="T97" s="149"/>
      <c r="U97" s="149"/>
      <c r="V97" s="149"/>
      <c r="Z97" s="7"/>
      <c r="AA97" s="7"/>
      <c r="AB97" s="7"/>
    </row>
    <row r="98" spans="16:28" x14ac:dyDescent="0.25">
      <c r="P98" s="7"/>
      <c r="Q98" s="7"/>
      <c r="R98" s="149"/>
      <c r="S98" s="149"/>
      <c r="T98" s="149"/>
      <c r="U98" s="149"/>
      <c r="V98" s="149"/>
      <c r="Z98" s="7"/>
      <c r="AA98" s="7"/>
      <c r="AB98" s="7"/>
    </row>
    <row r="99" spans="16:28" x14ac:dyDescent="0.25">
      <c r="P99" s="7"/>
      <c r="Q99" s="7"/>
      <c r="R99" s="149"/>
      <c r="S99" s="149"/>
      <c r="T99" s="149"/>
      <c r="U99" s="149"/>
      <c r="V99" s="149"/>
      <c r="Z99" s="7"/>
      <c r="AA99" s="7"/>
      <c r="AB99" s="7"/>
    </row>
    <row r="100" spans="16:28" x14ac:dyDescent="0.25">
      <c r="P100" s="7"/>
      <c r="Q100" s="7"/>
      <c r="R100" s="149"/>
      <c r="S100" s="149"/>
      <c r="T100" s="149"/>
      <c r="U100" s="149"/>
      <c r="V100" s="149"/>
      <c r="Z100" s="7"/>
      <c r="AA100" s="7"/>
      <c r="AB100" s="7"/>
    </row>
    <row r="101" spans="16:28" x14ac:dyDescent="0.25">
      <c r="P101" s="7"/>
      <c r="Q101" s="7"/>
      <c r="R101" s="149"/>
      <c r="S101" s="149"/>
      <c r="T101" s="149"/>
      <c r="U101" s="149"/>
      <c r="V101" s="149"/>
      <c r="Z101" s="7"/>
      <c r="AA101" s="7"/>
      <c r="AB101" s="7"/>
    </row>
    <row r="102" spans="16:28" x14ac:dyDescent="0.25">
      <c r="P102" s="7"/>
      <c r="Q102" s="7"/>
      <c r="R102" s="149"/>
      <c r="S102" s="149"/>
      <c r="T102" s="149"/>
      <c r="U102" s="149"/>
      <c r="V102" s="149"/>
      <c r="Z102" s="7"/>
      <c r="AA102" s="7"/>
      <c r="AB102" s="7"/>
    </row>
    <row r="103" spans="16:28" x14ac:dyDescent="0.25">
      <c r="P103" s="7"/>
      <c r="Q103" s="7"/>
      <c r="R103" s="149"/>
      <c r="S103" s="149"/>
      <c r="T103" s="149"/>
      <c r="U103" s="149"/>
      <c r="V103" s="149"/>
      <c r="Z103" s="7"/>
      <c r="AA103" s="7"/>
      <c r="AB103" s="7"/>
    </row>
    <row r="104" spans="16:28" x14ac:dyDescent="0.25">
      <c r="P104" s="7"/>
      <c r="Q104" s="7"/>
      <c r="R104" s="149"/>
      <c r="S104" s="149"/>
      <c r="T104" s="149"/>
      <c r="U104" s="149"/>
      <c r="V104" s="149"/>
      <c r="Z104" s="7"/>
      <c r="AA104" s="7"/>
      <c r="AB104" s="7"/>
    </row>
    <row r="105" spans="16:28" x14ac:dyDescent="0.25">
      <c r="P105" s="7"/>
      <c r="Q105" s="7"/>
      <c r="R105" s="149"/>
      <c r="S105" s="149"/>
      <c r="T105" s="149"/>
      <c r="U105" s="149"/>
      <c r="V105" s="149"/>
      <c r="Z105" s="7"/>
      <c r="AA105" s="7"/>
      <c r="AB105" s="7"/>
    </row>
    <row r="106" spans="16:28" x14ac:dyDescent="0.25">
      <c r="P106" s="7"/>
      <c r="Q106" s="7"/>
      <c r="R106" s="149"/>
      <c r="S106" s="149"/>
      <c r="T106" s="149"/>
      <c r="U106" s="149"/>
      <c r="V106" s="149"/>
      <c r="Z106" s="7"/>
      <c r="AA106" s="7"/>
      <c r="AB106" s="7"/>
    </row>
    <row r="107" spans="16:28" x14ac:dyDescent="0.25">
      <c r="P107" s="7"/>
      <c r="Q107" s="7"/>
      <c r="R107" s="149"/>
      <c r="S107" s="149"/>
      <c r="T107" s="149"/>
      <c r="U107" s="149"/>
      <c r="V107" s="149"/>
      <c r="Z107" s="7"/>
      <c r="AA107" s="7"/>
      <c r="AB107" s="7"/>
    </row>
    <row r="108" spans="16:28" x14ac:dyDescent="0.25">
      <c r="P108" s="7"/>
      <c r="Q108" s="7"/>
      <c r="R108" s="149"/>
      <c r="S108" s="149"/>
      <c r="T108" s="149"/>
      <c r="U108" s="149"/>
      <c r="V108" s="149"/>
      <c r="Z108" s="7"/>
      <c r="AA108" s="7"/>
      <c r="AB108" s="7"/>
    </row>
    <row r="109" spans="16:28" x14ac:dyDescent="0.25">
      <c r="P109" s="7"/>
      <c r="Q109" s="7"/>
      <c r="R109" s="149"/>
      <c r="S109" s="149"/>
      <c r="T109" s="149"/>
      <c r="U109" s="149"/>
      <c r="V109" s="149"/>
      <c r="Z109" s="7"/>
      <c r="AA109" s="7"/>
      <c r="AB109" s="7"/>
    </row>
    <row r="110" spans="16:28" x14ac:dyDescent="0.25">
      <c r="P110" s="7"/>
      <c r="Q110" s="7"/>
      <c r="R110" s="149"/>
      <c r="S110" s="149"/>
      <c r="T110" s="149"/>
      <c r="U110" s="149"/>
      <c r="V110" s="149"/>
      <c r="Z110" s="7"/>
      <c r="AA110" s="7"/>
      <c r="AB110" s="7"/>
    </row>
    <row r="111" spans="16:28" x14ac:dyDescent="0.25">
      <c r="P111" s="7"/>
      <c r="Q111" s="7"/>
      <c r="R111" s="149"/>
      <c r="S111" s="149"/>
      <c r="T111" s="149"/>
      <c r="U111" s="149"/>
      <c r="V111" s="149"/>
      <c r="Z111" s="7"/>
      <c r="AA111" s="7"/>
      <c r="AB111" s="7"/>
    </row>
    <row r="112" spans="16:28" x14ac:dyDescent="0.25">
      <c r="P112" s="7"/>
      <c r="Q112" s="7"/>
      <c r="R112" s="149"/>
      <c r="S112" s="149"/>
      <c r="T112" s="149"/>
      <c r="U112" s="149"/>
      <c r="V112" s="149"/>
      <c r="Z112" s="7"/>
      <c r="AA112" s="7"/>
      <c r="AB112" s="7"/>
    </row>
    <row r="113" spans="16:28" x14ac:dyDescent="0.25">
      <c r="P113" s="7"/>
      <c r="Q113" s="7"/>
      <c r="R113" s="149"/>
      <c r="S113" s="149"/>
      <c r="T113" s="149"/>
      <c r="U113" s="149"/>
      <c r="V113" s="149"/>
      <c r="Z113" s="7"/>
      <c r="AA113" s="7"/>
      <c r="AB113" s="7"/>
    </row>
    <row r="114" spans="16:28" x14ac:dyDescent="0.25">
      <c r="P114" s="7"/>
      <c r="Q114" s="7"/>
      <c r="R114" s="149"/>
      <c r="S114" s="149"/>
      <c r="T114" s="149"/>
      <c r="U114" s="149"/>
      <c r="V114" s="149"/>
      <c r="Z114" s="7"/>
      <c r="AA114" s="7"/>
      <c r="AB114" s="7"/>
    </row>
    <row r="115" spans="16:28" x14ac:dyDescent="0.25">
      <c r="P115" s="7"/>
      <c r="Q115" s="7"/>
      <c r="R115" s="149"/>
      <c r="S115" s="149"/>
      <c r="T115" s="149"/>
      <c r="U115" s="149"/>
      <c r="V115" s="149"/>
      <c r="Z115" s="7"/>
      <c r="AA115" s="7"/>
      <c r="AB115" s="7"/>
    </row>
    <row r="116" spans="16:28" x14ac:dyDescent="0.25">
      <c r="P116" s="7"/>
      <c r="Q116" s="7"/>
      <c r="R116" s="149"/>
      <c r="S116" s="149"/>
      <c r="T116" s="149"/>
      <c r="U116" s="149"/>
      <c r="V116" s="149"/>
      <c r="Z116" s="7"/>
      <c r="AA116" s="7"/>
      <c r="AB116" s="7"/>
    </row>
    <row r="117" spans="16:28" x14ac:dyDescent="0.25">
      <c r="P117" s="7"/>
      <c r="Q117" s="7"/>
      <c r="R117" s="149"/>
      <c r="S117" s="149"/>
      <c r="T117" s="149"/>
      <c r="U117" s="149"/>
      <c r="V117" s="149"/>
      <c r="Z117" s="7"/>
      <c r="AA117" s="7"/>
      <c r="AB117" s="7"/>
    </row>
  </sheetData>
  <conditionalFormatting sqref="B55:B56">
    <cfRule type="expression" dxfId="16" priority="7">
      <formula>#REF!&gt;0</formula>
    </cfRule>
  </conditionalFormatting>
  <conditionalFormatting sqref="B58:B59">
    <cfRule type="expression" dxfId="15" priority="5">
      <formula>#REF!&gt;0</formula>
    </cfRule>
  </conditionalFormatting>
  <conditionalFormatting sqref="B61:B62">
    <cfRule type="expression" dxfId="14" priority="3">
      <formula>#REF!&gt;0</formula>
    </cfRule>
  </conditionalFormatting>
  <conditionalFormatting sqref="B64:B65">
    <cfRule type="expression" dxfId="13" priority="1">
      <formula>#REF!&gt;0</formula>
    </cfRule>
  </conditionalFormatting>
  <conditionalFormatting sqref="C18:I18 W18:Y18 K18:K71 A19:B19 E19:F66 C20:D20 G20:I20 W20:Y20 A21:B21 C22:D22 G22:I22 W22:Y22 A23:B23 C24:D24 G24:I24 W24:Y24 A25:B25 C26:D26 G26:I26 W26:Y26 A27:B27 G28:I28 C28:D66 G28:H66 W28:Y66 A29:B29 G30:I30 A31:B31 G32:I32 A33:B33 G34:I34 A35:B35 G36:I36 A37:B37 G38:I38 A39:B39 G41:I41 A42:B42 G44:I44 A45:B45 G47:I47 A48:B48 G50:I50 A51:B51 G53:I53 A54:B54 G56:I56 A57:B57 G59:I59 A60:B60 G62:I62 A63:B63 G65:I65 A66:B66 C72:J72 W72:Y72 A73:B73">
    <cfRule type="expression" dxfId="12" priority="15">
      <formula>#REF!&gt;0</formula>
    </cfRule>
  </conditionalFormatting>
  <conditionalFormatting sqref="G19">
    <cfRule type="expression" dxfId="11" priority="13">
      <formula>#REF!&gt;0</formula>
    </cfRule>
  </conditionalFormatting>
  <conditionalFormatting sqref="G21">
    <cfRule type="expression" dxfId="10" priority="12">
      <formula>#REF!&gt;0</formula>
    </cfRule>
  </conditionalFormatting>
  <conditionalFormatting sqref="G23">
    <cfRule type="expression" dxfId="9" priority="11">
      <formula>#REF!&gt;0</formula>
    </cfRule>
  </conditionalFormatting>
  <conditionalFormatting sqref="G25">
    <cfRule type="expression" dxfId="8" priority="10">
      <formula>#REF!&gt;0</formula>
    </cfRule>
  </conditionalFormatting>
  <conditionalFormatting sqref="G27">
    <cfRule type="expression" dxfId="7" priority="9">
      <formula>#REF!&gt;0</formula>
    </cfRule>
  </conditionalFormatting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'Drop down lists'!$A$2:$A$25</xm:f>
          </x14:formula1>
          <xm:sqref>C18:C66</xm:sqref>
        </x14:dataValidation>
        <x14:dataValidation type="list" allowBlank="1" showInputMessage="1" showErrorMessage="1" xr:uid="{00000000-0002-0000-0100-000001000000}">
          <x14:formula1>
            <xm:f>'Drop down lists'!$B$2:$B$4</xm:f>
          </x14:formula1>
          <xm:sqref>G18:G66</xm:sqref>
        </x14:dataValidation>
        <x14:dataValidation type="list" allowBlank="1" showInputMessage="1" showErrorMessage="1" xr:uid="{00000000-0002-0000-0100-000002000000}">
          <x14:formula1>
            <xm:f>'Drop down lists'!$B$7:$B$12</xm:f>
          </x14:formula1>
          <xm:sqref>P18:P66</xm:sqref>
        </x14:dataValidation>
        <x14:dataValidation type="list" allowBlank="1" showInputMessage="1" showErrorMessage="1" xr:uid="{00000000-0002-0000-0100-000003000000}">
          <x14:formula1>
            <xm:f>'Drop down lists'!$B$15:$B$18</xm:f>
          </x14:formula1>
          <xm:sqref>Q18:Q66</xm:sqref>
        </x14:dataValidation>
        <x14:dataValidation type="list" allowBlank="1" showInputMessage="1" showErrorMessage="1" xr:uid="{00000000-0002-0000-0100-000004000000}">
          <x14:formula1>
            <xm:f>'Drop down lists'!$B$20:$B$21</xm:f>
          </x14:formula1>
          <xm:sqref>Z18:Z66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G313"/>
  <sheetViews>
    <sheetView topLeftCell="A98" zoomScale="85" zoomScaleNormal="85" workbookViewId="0">
      <selection activeCell="C90" sqref="C90:C105"/>
    </sheetView>
  </sheetViews>
  <sheetFormatPr defaultRowHeight="15.75" x14ac:dyDescent="0.25"/>
  <cols>
    <col min="1" max="1" width="18.42578125" style="4" customWidth="1"/>
    <col min="2" max="2" width="57.5703125" style="4" customWidth="1"/>
    <col min="3" max="3" width="30.7109375" style="4" customWidth="1"/>
    <col min="4" max="4" width="17.7109375" style="2" customWidth="1"/>
    <col min="5" max="5" width="16.42578125" customWidth="1"/>
    <col min="6" max="6" width="19" customWidth="1"/>
    <col min="7" max="7" width="19.85546875" customWidth="1"/>
    <col min="8" max="10" width="16.42578125" customWidth="1"/>
    <col min="11" max="11" width="10" customWidth="1"/>
    <col min="12" max="12" width="12.28515625" customWidth="1"/>
  </cols>
  <sheetData>
    <row r="1" spans="1:59" s="5" customFormat="1" ht="43.5" customHeight="1" x14ac:dyDescent="0.25">
      <c r="M1" s="6"/>
    </row>
    <row r="2" spans="1:59" s="5" customFormat="1" ht="18.75" x14ac:dyDescent="0.25">
      <c r="A2" s="72" t="s">
        <v>239</v>
      </c>
      <c r="M2" s="6"/>
    </row>
    <row r="3" spans="1:59" s="5" customFormat="1" ht="15" x14ac:dyDescent="0.25">
      <c r="M3" s="6"/>
    </row>
    <row r="4" spans="1:59" s="5" customFormat="1" ht="15" x14ac:dyDescent="0.25">
      <c r="A4" s="71" t="s">
        <v>55</v>
      </c>
      <c r="B4" s="71" t="str">
        <f>IF('Cat A_District '!B4="","",'Cat A_District '!B4)</f>
        <v>CNYRDPB</v>
      </c>
      <c r="M4" s="6"/>
    </row>
    <row r="5" spans="1:59" s="5" customFormat="1" ht="15" x14ac:dyDescent="0.25">
      <c r="A5" s="5" t="s">
        <v>75</v>
      </c>
      <c r="M5" s="6"/>
    </row>
    <row r="6" spans="1:59" ht="11.25" customHeight="1" x14ac:dyDescent="0.25">
      <c r="A6" s="105" t="s">
        <v>32</v>
      </c>
      <c r="B6" s="10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</row>
    <row r="7" spans="1:59" s="30" customFormat="1" ht="30" customHeight="1" x14ac:dyDescent="0.25">
      <c r="A7" s="5"/>
      <c r="B7" s="5"/>
      <c r="C7" s="5"/>
      <c r="D7" s="117" t="s">
        <v>240</v>
      </c>
      <c r="E7" s="117" t="s">
        <v>241</v>
      </c>
      <c r="F7" s="95" t="s">
        <v>242</v>
      </c>
      <c r="G7" s="95" t="s">
        <v>243</v>
      </c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</row>
    <row r="8" spans="1:59" s="2" customFormat="1" ht="15" x14ac:dyDescent="0.25">
      <c r="A8" s="40" t="s">
        <v>244</v>
      </c>
      <c r="B8" s="41"/>
      <c r="C8" s="41">
        <v>0</v>
      </c>
      <c r="D8" s="96" t="s">
        <v>75</v>
      </c>
      <c r="E8" s="96"/>
      <c r="F8" s="96"/>
      <c r="G8" s="96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</row>
    <row r="9" spans="1:59" s="2" customFormat="1" ht="15" x14ac:dyDescent="0.25">
      <c r="A9" s="40" t="s">
        <v>245</v>
      </c>
      <c r="B9" s="41"/>
      <c r="C9" s="41">
        <v>0</v>
      </c>
      <c r="D9" s="96"/>
      <c r="E9" s="96"/>
      <c r="F9" s="96"/>
      <c r="G9" s="96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</row>
    <row r="10" spans="1:59" s="2" customFormat="1" ht="15" x14ac:dyDescent="0.25">
      <c r="A10" s="40" t="s">
        <v>246</v>
      </c>
      <c r="B10" s="94"/>
      <c r="C10" s="41">
        <v>0</v>
      </c>
      <c r="D10" s="97" t="s">
        <v>75</v>
      </c>
      <c r="E10" s="96"/>
      <c r="F10" s="96"/>
      <c r="G10" s="96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</row>
    <row r="11" spans="1:59" s="2" customFormat="1" ht="15" x14ac:dyDescent="0.25">
      <c r="A11" s="40" t="s">
        <v>247</v>
      </c>
      <c r="B11" s="41"/>
      <c r="C11" s="41">
        <v>0</v>
      </c>
      <c r="D11" s="96"/>
      <c r="E11" s="96"/>
      <c r="F11" s="96"/>
      <c r="G11" s="96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</row>
    <row r="12" spans="1:59" s="2" customFormat="1" ht="15" x14ac:dyDescent="0.25">
      <c r="A12" s="40" t="s">
        <v>248</v>
      </c>
      <c r="B12" s="41"/>
      <c r="C12" s="41">
        <v>0</v>
      </c>
      <c r="D12" s="96"/>
      <c r="E12" s="96"/>
      <c r="F12" s="96"/>
      <c r="G12" s="96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</row>
    <row r="13" spans="1:59" x14ac:dyDescent="0.25">
      <c r="D13" s="1"/>
      <c r="E13" s="1"/>
      <c r="F13" s="1"/>
      <c r="G13" s="1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</row>
    <row r="14" spans="1:59" s="2" customFormat="1" x14ac:dyDescent="0.25">
      <c r="A14" s="91" t="s">
        <v>34</v>
      </c>
      <c r="B14" s="92"/>
      <c r="C14" s="9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</row>
    <row r="15" spans="1:59" ht="15" x14ac:dyDescent="0.25">
      <c r="A15" s="40" t="s">
        <v>249</v>
      </c>
      <c r="B15" s="66"/>
      <c r="C15" s="178">
        <v>0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</row>
    <row r="16" spans="1:59" ht="15" x14ac:dyDescent="0.25">
      <c r="A16" s="40" t="s">
        <v>250</v>
      </c>
      <c r="B16" s="66"/>
      <c r="C16" s="172">
        <v>1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</row>
    <row r="17" spans="1:59" ht="15" x14ac:dyDescent="0.25">
      <c r="A17" s="40" t="s">
        <v>251</v>
      </c>
      <c r="B17" s="66"/>
      <c r="C17" s="178">
        <v>0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</row>
    <row r="18" spans="1:59" ht="15" x14ac:dyDescent="0.25">
      <c r="A18" s="40" t="s">
        <v>252</v>
      </c>
      <c r="B18" s="66"/>
      <c r="C18" s="178">
        <v>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</row>
    <row r="19" spans="1:59" ht="15" x14ac:dyDescent="0.25">
      <c r="A19" s="65" t="s">
        <v>253</v>
      </c>
      <c r="B19" s="93"/>
      <c r="C19" s="178">
        <v>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</row>
    <row r="20" spans="1:59" ht="1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</row>
    <row r="21" spans="1:59" s="29" customFormat="1" x14ac:dyDescent="0.25">
      <c r="A21" s="1" t="s">
        <v>36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</row>
    <row r="22" spans="1:59" s="29" customFormat="1" x14ac:dyDescent="0.25">
      <c r="A22" s="119" t="s">
        <v>254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</row>
    <row r="23" spans="1:59" s="1" customFormat="1" ht="15" x14ac:dyDescent="0.25">
      <c r="A23" s="41" t="s">
        <v>255</v>
      </c>
      <c r="B23" s="41"/>
      <c r="C23" s="41" t="s">
        <v>110</v>
      </c>
    </row>
    <row r="24" spans="1:59" s="1" customFormat="1" ht="15" x14ac:dyDescent="0.25">
      <c r="A24" s="41" t="s">
        <v>256</v>
      </c>
      <c r="B24" s="41"/>
      <c r="C24" s="41" t="s">
        <v>110</v>
      </c>
    </row>
    <row r="25" spans="1:59" s="1" customFormat="1" ht="15" x14ac:dyDescent="0.25">
      <c r="A25" s="41" t="s">
        <v>257</v>
      </c>
      <c r="B25" s="41"/>
      <c r="C25" s="41" t="s">
        <v>110</v>
      </c>
    </row>
    <row r="26" spans="1:59" s="1" customFormat="1" ht="15" x14ac:dyDescent="0.25">
      <c r="A26" s="41" t="s">
        <v>258</v>
      </c>
      <c r="B26" s="41"/>
      <c r="C26" s="41" t="s">
        <v>110</v>
      </c>
    </row>
    <row r="27" spans="1:59" s="1" customFormat="1" ht="15" x14ac:dyDescent="0.25">
      <c r="A27" s="41" t="s">
        <v>259</v>
      </c>
      <c r="B27" s="41"/>
      <c r="C27" s="41" t="s">
        <v>110</v>
      </c>
    </row>
    <row r="28" spans="1:59" s="1" customFormat="1" ht="15" x14ac:dyDescent="0.25">
      <c r="A28" s="120" t="s">
        <v>260</v>
      </c>
      <c r="B28" s="12"/>
      <c r="C28" s="121"/>
    </row>
    <row r="29" spans="1:59" s="1" customFormat="1" ht="15" x14ac:dyDescent="0.25">
      <c r="A29" s="32" t="s">
        <v>261</v>
      </c>
      <c r="B29" s="32"/>
      <c r="C29" s="32"/>
    </row>
    <row r="30" spans="1:59" s="1" customFormat="1" ht="15" x14ac:dyDescent="0.25">
      <c r="A30" s="32" t="s">
        <v>262</v>
      </c>
      <c r="B30" s="32"/>
      <c r="C30" s="32"/>
    </row>
    <row r="31" spans="1:59" s="1" customFormat="1" ht="15" x14ac:dyDescent="0.25">
      <c r="A31" s="120" t="s">
        <v>263</v>
      </c>
      <c r="B31" s="12"/>
      <c r="C31" s="121"/>
    </row>
    <row r="32" spans="1:59" s="1" customFormat="1" ht="15" x14ac:dyDescent="0.25">
      <c r="A32" s="32" t="s">
        <v>264</v>
      </c>
      <c r="B32" s="32"/>
      <c r="C32" s="32" t="s">
        <v>110</v>
      </c>
    </row>
    <row r="33" spans="1:3" s="1" customFormat="1" ht="15" x14ac:dyDescent="0.25">
      <c r="A33" s="32" t="s">
        <v>265</v>
      </c>
      <c r="B33" s="32"/>
      <c r="C33" s="32" t="s">
        <v>110</v>
      </c>
    </row>
    <row r="34" spans="1:3" s="1" customFormat="1" ht="15" x14ac:dyDescent="0.25">
      <c r="A34" s="120" t="s">
        <v>266</v>
      </c>
      <c r="B34" s="12"/>
      <c r="C34" s="121"/>
    </row>
    <row r="35" spans="1:3" s="1" customFormat="1" ht="15" x14ac:dyDescent="0.25">
      <c r="A35" s="32" t="s">
        <v>267</v>
      </c>
      <c r="B35" s="32"/>
      <c r="C35" s="32" t="s">
        <v>110</v>
      </c>
    </row>
    <row r="36" spans="1:3" s="1" customFormat="1" ht="15" x14ac:dyDescent="0.25">
      <c r="A36" s="32" t="s">
        <v>268</v>
      </c>
      <c r="B36" s="32"/>
      <c r="C36" s="32" t="s">
        <v>110</v>
      </c>
    </row>
    <row r="37" spans="1:3" s="1" customFormat="1" ht="15" x14ac:dyDescent="0.25">
      <c r="A37" s="32" t="s">
        <v>269</v>
      </c>
      <c r="B37" s="32"/>
      <c r="C37" s="32" t="s">
        <v>110</v>
      </c>
    </row>
    <row r="38" spans="1:3" s="1" customFormat="1" ht="15" x14ac:dyDescent="0.25">
      <c r="A38" s="32" t="s">
        <v>270</v>
      </c>
      <c r="B38" s="32"/>
      <c r="C38" s="32" t="s">
        <v>110</v>
      </c>
    </row>
    <row r="39" spans="1:3" s="1" customFormat="1" ht="15" x14ac:dyDescent="0.25">
      <c r="A39" s="32" t="s">
        <v>271</v>
      </c>
      <c r="B39" s="32"/>
      <c r="C39" s="32" t="s">
        <v>110</v>
      </c>
    </row>
    <row r="40" spans="1:3" s="1" customFormat="1" ht="17.25" x14ac:dyDescent="0.25">
      <c r="A40" s="32" t="s">
        <v>272</v>
      </c>
      <c r="B40" s="32"/>
      <c r="C40" s="32" t="s">
        <v>110</v>
      </c>
    </row>
    <row r="41" spans="1:3" s="1" customFormat="1" ht="15" x14ac:dyDescent="0.25">
      <c r="A41" s="32" t="s">
        <v>273</v>
      </c>
      <c r="B41" s="32"/>
      <c r="C41" s="32" t="s">
        <v>110</v>
      </c>
    </row>
    <row r="42" spans="1:3" s="1" customFormat="1" ht="15" x14ac:dyDescent="0.25">
      <c r="A42" s="120" t="s">
        <v>274</v>
      </c>
      <c r="B42" s="12"/>
      <c r="C42" s="121"/>
    </row>
    <row r="43" spans="1:3" s="1" customFormat="1" ht="15" x14ac:dyDescent="0.25">
      <c r="A43" s="32" t="s">
        <v>275</v>
      </c>
      <c r="B43" s="32"/>
      <c r="C43" s="32" t="s">
        <v>110</v>
      </c>
    </row>
    <row r="44" spans="1:3" s="1" customFormat="1" ht="15" x14ac:dyDescent="0.25">
      <c r="A44" s="32" t="s">
        <v>276</v>
      </c>
      <c r="B44" s="32"/>
      <c r="C44" s="32" t="s">
        <v>110</v>
      </c>
    </row>
    <row r="45" spans="1:3" s="1" customFormat="1" ht="15" x14ac:dyDescent="0.25">
      <c r="A45" s="32" t="s">
        <v>277</v>
      </c>
      <c r="B45" s="32"/>
      <c r="C45" s="32" t="s">
        <v>110</v>
      </c>
    </row>
    <row r="46" spans="1:3" s="1" customFormat="1" ht="15" x14ac:dyDescent="0.25">
      <c r="A46" s="32" t="s">
        <v>278</v>
      </c>
      <c r="B46" s="32"/>
      <c r="C46" s="32" t="s">
        <v>110</v>
      </c>
    </row>
    <row r="47" spans="1:3" s="1" customFormat="1" ht="15" x14ac:dyDescent="0.25">
      <c r="A47" s="120" t="s">
        <v>279</v>
      </c>
      <c r="B47" s="12"/>
      <c r="C47" s="121"/>
    </row>
    <row r="48" spans="1:3" s="1" customFormat="1" ht="15" x14ac:dyDescent="0.25">
      <c r="A48" s="32" t="s">
        <v>280</v>
      </c>
      <c r="B48" s="32"/>
      <c r="C48" s="32" t="s">
        <v>110</v>
      </c>
    </row>
    <row r="49" spans="1:3" s="1" customFormat="1" ht="15" x14ac:dyDescent="0.25">
      <c r="A49" s="32" t="s">
        <v>281</v>
      </c>
      <c r="B49" s="32"/>
      <c r="C49" s="32" t="s">
        <v>110</v>
      </c>
    </row>
    <row r="50" spans="1:3" s="1" customFormat="1" ht="15" x14ac:dyDescent="0.25">
      <c r="A50" s="32" t="s">
        <v>282</v>
      </c>
      <c r="B50" s="32"/>
      <c r="C50" s="32" t="s">
        <v>110</v>
      </c>
    </row>
    <row r="51" spans="1:3" s="1" customFormat="1" ht="15" x14ac:dyDescent="0.25">
      <c r="A51" s="32" t="s">
        <v>283</v>
      </c>
      <c r="B51" s="32"/>
      <c r="C51" s="32" t="s">
        <v>110</v>
      </c>
    </row>
    <row r="52" spans="1:3" s="1" customFormat="1" ht="15" x14ac:dyDescent="0.25">
      <c r="A52" s="32" t="s">
        <v>284</v>
      </c>
      <c r="B52" s="32"/>
      <c r="C52" s="32" t="s">
        <v>110</v>
      </c>
    </row>
    <row r="53" spans="1:3" s="1" customFormat="1" ht="15" x14ac:dyDescent="0.25">
      <c r="A53" s="32" t="s">
        <v>285</v>
      </c>
      <c r="B53" s="32"/>
      <c r="C53" s="32" t="s">
        <v>110</v>
      </c>
    </row>
    <row r="54" spans="1:3" s="1" customFormat="1" ht="15" x14ac:dyDescent="0.25">
      <c r="A54" s="32" t="s">
        <v>286</v>
      </c>
      <c r="B54" s="32"/>
      <c r="C54" s="32" t="s">
        <v>110</v>
      </c>
    </row>
    <row r="55" spans="1:3" s="1" customFormat="1" ht="15" x14ac:dyDescent="0.25">
      <c r="A55" s="32" t="s">
        <v>287</v>
      </c>
      <c r="B55" s="32"/>
      <c r="C55" s="32" t="s">
        <v>110</v>
      </c>
    </row>
    <row r="56" spans="1:3" s="1" customFormat="1" ht="15" x14ac:dyDescent="0.25">
      <c r="A56" s="32" t="s">
        <v>288</v>
      </c>
      <c r="B56" s="32"/>
      <c r="C56" s="32" t="s">
        <v>110</v>
      </c>
    </row>
    <row r="57" spans="1:3" s="1" customFormat="1" ht="15" x14ac:dyDescent="0.25">
      <c r="A57" s="120" t="s">
        <v>289</v>
      </c>
      <c r="B57" s="12"/>
      <c r="C57" s="121"/>
    </row>
    <row r="58" spans="1:3" s="1" customFormat="1" ht="15" x14ac:dyDescent="0.25">
      <c r="A58" s="32" t="s">
        <v>290</v>
      </c>
      <c r="B58" s="32"/>
      <c r="C58" s="32" t="s">
        <v>110</v>
      </c>
    </row>
    <row r="59" spans="1:3" s="1" customFormat="1" ht="15" x14ac:dyDescent="0.25">
      <c r="A59" s="32" t="s">
        <v>291</v>
      </c>
      <c r="B59" s="32"/>
      <c r="C59" s="32" t="s">
        <v>110</v>
      </c>
    </row>
    <row r="60" spans="1:3" s="1" customFormat="1" ht="15" x14ac:dyDescent="0.25">
      <c r="A60" s="32" t="s">
        <v>292</v>
      </c>
      <c r="B60" s="32"/>
      <c r="C60" s="32" t="s">
        <v>110</v>
      </c>
    </row>
    <row r="61" spans="1:3" s="1" customFormat="1" ht="17.25" x14ac:dyDescent="0.25">
      <c r="A61" s="32" t="s">
        <v>293</v>
      </c>
      <c r="B61" s="32"/>
      <c r="C61" s="32" t="s">
        <v>110</v>
      </c>
    </row>
    <row r="62" spans="1:3" s="1" customFormat="1" ht="15" x14ac:dyDescent="0.25">
      <c r="A62" s="32" t="s">
        <v>294</v>
      </c>
      <c r="B62" s="32"/>
      <c r="C62" s="32" t="s">
        <v>110</v>
      </c>
    </row>
    <row r="63" spans="1:3" s="1" customFormat="1" ht="15" x14ac:dyDescent="0.25"/>
    <row r="64" spans="1:3" s="1" customFormat="1" ht="15" x14ac:dyDescent="0.25">
      <c r="A64" s="1" t="s">
        <v>38</v>
      </c>
    </row>
    <row r="65" spans="1:10" s="1" customFormat="1" x14ac:dyDescent="0.25">
      <c r="A65" s="41" t="s">
        <v>295</v>
      </c>
      <c r="B65" s="38"/>
      <c r="C65" s="38" t="s">
        <v>296</v>
      </c>
    </row>
    <row r="66" spans="1:10" s="1" customFormat="1" x14ac:dyDescent="0.25">
      <c r="A66" s="4" t="s">
        <v>297</v>
      </c>
      <c r="B66" s="4"/>
      <c r="C66" s="4"/>
    </row>
    <row r="67" spans="1:10" s="1" customFormat="1" ht="60" x14ac:dyDescent="0.25">
      <c r="A67" s="98" t="s">
        <v>298</v>
      </c>
      <c r="B67" s="98" t="s">
        <v>299</v>
      </c>
      <c r="C67" s="99" t="s">
        <v>300</v>
      </c>
      <c r="D67" s="100" t="s">
        <v>301</v>
      </c>
      <c r="E67" s="100" t="s">
        <v>302</v>
      </c>
      <c r="F67" s="100" t="s">
        <v>303</v>
      </c>
      <c r="G67" s="100" t="s">
        <v>304</v>
      </c>
      <c r="H67" s="100" t="s">
        <v>305</v>
      </c>
      <c r="I67" s="100" t="s">
        <v>306</v>
      </c>
      <c r="J67" s="100" t="s">
        <v>307</v>
      </c>
    </row>
    <row r="68" spans="1:10" s="1" customFormat="1" x14ac:dyDescent="0.25">
      <c r="A68" s="118" t="s">
        <v>75</v>
      </c>
      <c r="B68" s="118"/>
      <c r="C68" s="118"/>
      <c r="D68" s="96"/>
      <c r="E68" s="96"/>
      <c r="F68" s="96"/>
      <c r="G68" s="96"/>
      <c r="H68" s="96"/>
      <c r="I68" s="96"/>
      <c r="J68" s="96"/>
    </row>
    <row r="69" spans="1:10" s="1" customFormat="1" x14ac:dyDescent="0.25">
      <c r="A69" s="118" t="s">
        <v>75</v>
      </c>
      <c r="B69" s="118"/>
      <c r="C69" s="118"/>
      <c r="D69" s="96"/>
      <c r="E69" s="96"/>
      <c r="F69" s="96"/>
      <c r="G69" s="96"/>
      <c r="H69" s="96"/>
      <c r="I69" s="96"/>
      <c r="J69" s="96"/>
    </row>
    <row r="70" spans="1:10" s="1" customFormat="1" x14ac:dyDescent="0.25">
      <c r="A70" s="118" t="s">
        <v>75</v>
      </c>
      <c r="B70" s="118"/>
      <c r="C70" s="118"/>
      <c r="D70" s="96"/>
      <c r="E70" s="96"/>
      <c r="F70" s="96"/>
      <c r="G70" s="96"/>
      <c r="H70" s="96"/>
      <c r="I70" s="96"/>
      <c r="J70" s="96"/>
    </row>
    <row r="71" spans="1:10" s="1" customFormat="1" x14ac:dyDescent="0.25">
      <c r="A71" s="118"/>
      <c r="B71" s="118"/>
      <c r="C71" s="118"/>
      <c r="D71" s="96"/>
      <c r="E71" s="96"/>
      <c r="F71" s="96"/>
      <c r="G71" s="96"/>
      <c r="H71" s="96"/>
      <c r="I71" s="96"/>
      <c r="J71" s="96"/>
    </row>
    <row r="72" spans="1:10" s="1" customFormat="1" x14ac:dyDescent="0.25">
      <c r="A72" s="118"/>
      <c r="B72" s="118"/>
      <c r="C72" s="118"/>
      <c r="D72" s="96"/>
      <c r="E72" s="96"/>
      <c r="F72" s="96"/>
      <c r="G72" s="96"/>
      <c r="H72" s="96"/>
      <c r="I72" s="96"/>
      <c r="J72" s="96"/>
    </row>
    <row r="73" spans="1:10" s="1" customFormat="1" x14ac:dyDescent="0.25">
      <c r="A73" s="118"/>
      <c r="B73" s="118"/>
      <c r="C73" s="118"/>
      <c r="D73" s="96"/>
      <c r="E73" s="96"/>
      <c r="F73" s="96"/>
      <c r="G73" s="96"/>
      <c r="H73" s="96"/>
      <c r="I73" s="96"/>
      <c r="J73" s="96"/>
    </row>
    <row r="74" spans="1:10" s="1" customFormat="1" x14ac:dyDescent="0.25">
      <c r="A74" s="118"/>
      <c r="B74" s="118"/>
      <c r="C74" s="118"/>
      <c r="D74" s="96"/>
      <c r="E74" s="96"/>
      <c r="F74" s="96"/>
      <c r="G74" s="96"/>
      <c r="H74" s="96"/>
      <c r="I74" s="96"/>
      <c r="J74" s="96"/>
    </row>
    <row r="75" spans="1:10" s="1" customFormat="1" x14ac:dyDescent="0.25">
      <c r="A75" s="118"/>
      <c r="B75" s="118"/>
      <c r="C75" s="118"/>
      <c r="D75" s="96"/>
      <c r="E75" s="96"/>
      <c r="F75" s="96"/>
      <c r="G75" s="96"/>
      <c r="H75" s="96"/>
      <c r="I75" s="96"/>
      <c r="J75" s="96"/>
    </row>
    <row r="76" spans="1:10" s="1" customFormat="1" x14ac:dyDescent="0.25">
      <c r="A76" s="118"/>
      <c r="B76" s="118"/>
      <c r="C76" s="118"/>
      <c r="D76" s="96"/>
      <c r="E76" s="96"/>
      <c r="F76" s="96"/>
      <c r="G76" s="96"/>
      <c r="H76" s="96"/>
      <c r="I76" s="96"/>
      <c r="J76" s="96"/>
    </row>
    <row r="77" spans="1:10" s="1" customFormat="1" x14ac:dyDescent="0.25">
      <c r="A77" s="118"/>
      <c r="B77" s="118"/>
      <c r="C77" s="118"/>
      <c r="D77" s="96"/>
      <c r="E77" s="96"/>
      <c r="F77" s="96"/>
      <c r="G77" s="96"/>
      <c r="H77" s="96"/>
      <c r="I77" s="96"/>
      <c r="J77" s="96"/>
    </row>
    <row r="78" spans="1:10" s="1" customFormat="1" x14ac:dyDescent="0.25">
      <c r="A78" s="118"/>
      <c r="B78" s="118"/>
      <c r="C78" s="118"/>
      <c r="D78" s="96"/>
      <c r="E78" s="96"/>
      <c r="F78" s="96"/>
      <c r="G78" s="96"/>
      <c r="H78" s="96"/>
      <c r="I78" s="96"/>
      <c r="J78" s="96"/>
    </row>
    <row r="79" spans="1:10" s="1" customFormat="1" x14ac:dyDescent="0.25">
      <c r="A79" s="118"/>
      <c r="B79" s="118"/>
      <c r="C79" s="118"/>
      <c r="D79" s="96"/>
      <c r="E79" s="96"/>
      <c r="F79" s="96"/>
      <c r="G79" s="96"/>
      <c r="H79" s="96"/>
      <c r="I79" s="96"/>
      <c r="J79" s="96"/>
    </row>
    <row r="80" spans="1:10" s="1" customFormat="1" x14ac:dyDescent="0.25">
      <c r="A80" s="118"/>
      <c r="B80" s="118"/>
      <c r="C80" s="118"/>
      <c r="D80" s="96"/>
      <c r="E80" s="96"/>
      <c r="F80" s="96"/>
      <c r="G80" s="96"/>
      <c r="H80" s="96"/>
      <c r="I80" s="96"/>
      <c r="J80" s="96"/>
    </row>
    <row r="81" spans="1:59" s="1" customFormat="1" x14ac:dyDescent="0.25">
      <c r="A81" s="118"/>
      <c r="B81" s="118"/>
      <c r="C81" s="118"/>
      <c r="D81" s="96"/>
      <c r="E81" s="96"/>
      <c r="F81" s="96"/>
      <c r="G81" s="96"/>
      <c r="H81" s="96"/>
      <c r="I81" s="96"/>
      <c r="J81" s="96"/>
    </row>
    <row r="82" spans="1:59" s="1" customFormat="1" x14ac:dyDescent="0.25">
      <c r="A82" s="118"/>
      <c r="B82" s="118"/>
      <c r="C82" s="118"/>
      <c r="D82" s="96"/>
      <c r="E82" s="96"/>
      <c r="F82" s="96"/>
      <c r="G82" s="96"/>
      <c r="H82" s="96"/>
      <c r="I82" s="96"/>
      <c r="J82" s="96"/>
    </row>
    <row r="83" spans="1:59" s="1" customFormat="1" x14ac:dyDescent="0.25">
      <c r="A83" s="118"/>
      <c r="B83" s="118"/>
      <c r="C83" s="118"/>
      <c r="D83" s="96"/>
      <c r="E83" s="96"/>
      <c r="F83" s="96"/>
      <c r="G83" s="96"/>
      <c r="H83" s="96"/>
      <c r="I83" s="96"/>
      <c r="J83" s="96"/>
    </row>
    <row r="84" spans="1:59" s="1" customFormat="1" x14ac:dyDescent="0.25">
      <c r="A84" s="118"/>
      <c r="B84" s="118"/>
      <c r="C84" s="118"/>
      <c r="D84" s="96"/>
      <c r="E84" s="96"/>
      <c r="F84" s="96"/>
      <c r="G84" s="96"/>
      <c r="H84" s="96"/>
      <c r="I84" s="96"/>
      <c r="J84" s="96"/>
    </row>
    <row r="85" spans="1:59" s="1" customFormat="1" x14ac:dyDescent="0.25">
      <c r="A85" s="118"/>
      <c r="B85" s="118"/>
      <c r="C85" s="118"/>
      <c r="D85" s="96"/>
      <c r="E85" s="96"/>
      <c r="F85" s="96"/>
      <c r="G85" s="96"/>
      <c r="H85" s="96"/>
      <c r="I85" s="96"/>
      <c r="J85" s="96"/>
    </row>
    <row r="86" spans="1:59" s="1" customFormat="1" x14ac:dyDescent="0.25">
      <c r="A86" s="118" t="s">
        <v>75</v>
      </c>
      <c r="B86" s="118"/>
      <c r="C86" s="118"/>
      <c r="D86" s="96"/>
      <c r="E86" s="96"/>
      <c r="F86" s="96"/>
      <c r="G86" s="96"/>
      <c r="H86" s="96"/>
      <c r="I86" s="96"/>
      <c r="J86" s="96"/>
    </row>
    <row r="87" spans="1:59" s="1" customFormat="1" x14ac:dyDescent="0.25">
      <c r="A87" s="118"/>
      <c r="B87" s="118"/>
      <c r="C87" s="118"/>
      <c r="D87" s="96"/>
      <c r="E87" s="96"/>
      <c r="F87" s="96"/>
      <c r="G87" s="96"/>
      <c r="H87" s="96"/>
      <c r="I87" s="96"/>
      <c r="J87" s="96"/>
    </row>
    <row r="88" spans="1:59" s="1" customFormat="1" ht="15" x14ac:dyDescent="0.25"/>
    <row r="89" spans="1:59" s="2" customFormat="1" ht="15.4" customHeight="1" x14ac:dyDescent="0.25">
      <c r="A89" s="1" t="s">
        <v>40</v>
      </c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</row>
    <row r="90" spans="1:59" ht="15" x14ac:dyDescent="0.25">
      <c r="A90" s="41" t="s">
        <v>308</v>
      </c>
      <c r="B90" s="41"/>
      <c r="C90" s="171" t="s">
        <v>110</v>
      </c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</row>
    <row r="91" spans="1:59" ht="15" x14ac:dyDescent="0.25">
      <c r="A91" s="41" t="s">
        <v>309</v>
      </c>
      <c r="B91" s="41"/>
      <c r="C91" s="171" t="s">
        <v>110</v>
      </c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</row>
    <row r="92" spans="1:59" ht="15" x14ac:dyDescent="0.25">
      <c r="A92" s="41" t="s">
        <v>310</v>
      </c>
      <c r="B92" s="41"/>
      <c r="C92" s="171" t="s">
        <v>110</v>
      </c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</row>
    <row r="93" spans="1:59" ht="15" x14ac:dyDescent="0.25">
      <c r="A93" s="42" t="s">
        <v>311</v>
      </c>
      <c r="B93" s="42"/>
      <c r="C93" s="171" t="s">
        <v>110</v>
      </c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</row>
    <row r="94" spans="1:59" ht="15" x14ac:dyDescent="0.25">
      <c r="A94" s="41" t="s">
        <v>312</v>
      </c>
      <c r="B94" s="41"/>
      <c r="C94" s="171" t="s">
        <v>110</v>
      </c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</row>
    <row r="95" spans="1:59" ht="15" x14ac:dyDescent="0.25">
      <c r="A95" s="41" t="s">
        <v>313</v>
      </c>
      <c r="B95" s="41"/>
      <c r="C95" s="171" t="s">
        <v>110</v>
      </c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</row>
    <row r="96" spans="1:59" ht="15" x14ac:dyDescent="0.25">
      <c r="A96" s="41" t="s">
        <v>314</v>
      </c>
      <c r="B96" s="41"/>
      <c r="C96" s="171" t="s">
        <v>110</v>
      </c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</row>
    <row r="97" spans="1:59" ht="15" x14ac:dyDescent="0.25">
      <c r="A97" s="41" t="s">
        <v>315</v>
      </c>
      <c r="B97" s="41"/>
      <c r="C97" s="171" t="s">
        <v>110</v>
      </c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</row>
    <row r="98" spans="1:59" ht="15" x14ac:dyDescent="0.25">
      <c r="A98" s="41" t="s">
        <v>316</v>
      </c>
      <c r="B98" s="41"/>
      <c r="C98" s="171" t="s">
        <v>110</v>
      </c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</row>
    <row r="99" spans="1:59" ht="15" x14ac:dyDescent="0.25">
      <c r="A99" s="41" t="s">
        <v>317</v>
      </c>
      <c r="B99" s="41"/>
      <c r="C99" s="171" t="s">
        <v>110</v>
      </c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</row>
    <row r="100" spans="1:59" ht="15" x14ac:dyDescent="0.25">
      <c r="A100" s="67" t="s">
        <v>318</v>
      </c>
      <c r="B100" s="67"/>
      <c r="C100" s="171" t="s">
        <v>110</v>
      </c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</row>
    <row r="101" spans="1:59" ht="15" x14ac:dyDescent="0.25">
      <c r="A101" s="68" t="s">
        <v>319</v>
      </c>
      <c r="B101" s="68"/>
      <c r="C101" s="171" t="s">
        <v>110</v>
      </c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</row>
    <row r="102" spans="1:59" s="2" customFormat="1" ht="15" x14ac:dyDescent="0.25">
      <c r="A102" s="73" t="s">
        <v>320</v>
      </c>
      <c r="B102" s="73"/>
      <c r="C102" s="171" t="s">
        <v>110</v>
      </c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</row>
    <row r="103" spans="1:59" ht="15" x14ac:dyDescent="0.25">
      <c r="A103" s="31" t="s">
        <v>321</v>
      </c>
      <c r="B103" s="31"/>
      <c r="C103" s="171" t="s">
        <v>110</v>
      </c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</row>
    <row r="104" spans="1:59" ht="15" x14ac:dyDescent="0.25">
      <c r="A104" s="31" t="s">
        <v>322</v>
      </c>
      <c r="B104" s="31"/>
      <c r="C104" s="171" t="s">
        <v>110</v>
      </c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</row>
    <row r="105" spans="1:59" ht="15" x14ac:dyDescent="0.25">
      <c r="A105" s="31" t="s">
        <v>323</v>
      </c>
      <c r="B105" s="31"/>
      <c r="C105" s="171" t="s">
        <v>110</v>
      </c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</row>
    <row r="106" spans="1:59" ht="1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</row>
    <row r="107" spans="1:59" ht="15" x14ac:dyDescent="0.25">
      <c r="A107" s="1" t="s">
        <v>42</v>
      </c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</row>
    <row r="108" spans="1:59" ht="15" x14ac:dyDescent="0.25">
      <c r="A108" s="40" t="s">
        <v>324</v>
      </c>
      <c r="B108" s="69"/>
      <c r="C108" s="171" t="s">
        <v>110</v>
      </c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</row>
    <row r="109" spans="1:59" ht="15" x14ac:dyDescent="0.25">
      <c r="A109" s="40" t="s">
        <v>325</v>
      </c>
      <c r="B109" s="69"/>
      <c r="C109" s="171" t="s">
        <v>110</v>
      </c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</row>
    <row r="110" spans="1:59" ht="15" x14ac:dyDescent="0.25">
      <c r="A110" s="40" t="s">
        <v>326</v>
      </c>
      <c r="B110" s="69"/>
      <c r="C110" s="171" t="s">
        <v>110</v>
      </c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</row>
    <row r="111" spans="1:59" ht="15" x14ac:dyDescent="0.25">
      <c r="A111" s="40" t="s">
        <v>327</v>
      </c>
      <c r="B111" s="69"/>
      <c r="C111" s="171" t="s">
        <v>110</v>
      </c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</row>
    <row r="112" spans="1:59" ht="15" x14ac:dyDescent="0.25">
      <c r="A112" s="40" t="s">
        <v>328</v>
      </c>
      <c r="B112" s="69"/>
      <c r="C112" s="171" t="s">
        <v>110</v>
      </c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</row>
    <row r="113" spans="1:59" ht="15" x14ac:dyDescent="0.25">
      <c r="A113" s="40" t="s">
        <v>329</v>
      </c>
      <c r="B113" s="69"/>
      <c r="C113" s="171" t="s">
        <v>110</v>
      </c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</row>
    <row r="114" spans="1:59" x14ac:dyDescent="0.25">
      <c r="A114" s="4" t="s">
        <v>75</v>
      </c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</row>
    <row r="115" spans="1:59" x14ac:dyDescent="0.25"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</row>
    <row r="116" spans="1:59" s="1" customFormat="1" ht="15" x14ac:dyDescent="0.25"/>
    <row r="120" spans="1:59" ht="15" x14ac:dyDescent="0.25">
      <c r="A120"/>
      <c r="B120"/>
      <c r="C120"/>
      <c r="D120"/>
    </row>
    <row r="121" spans="1:59" ht="15" x14ac:dyDescent="0.25">
      <c r="A121"/>
      <c r="B121"/>
      <c r="C121"/>
      <c r="D121"/>
    </row>
    <row r="122" spans="1:59" ht="15" x14ac:dyDescent="0.25">
      <c r="A122"/>
      <c r="B122"/>
      <c r="C122"/>
      <c r="D122"/>
    </row>
    <row r="123" spans="1:59" ht="15" x14ac:dyDescent="0.25">
      <c r="A123"/>
      <c r="B123"/>
      <c r="C123"/>
      <c r="D123"/>
    </row>
    <row r="124" spans="1:59" ht="15" x14ac:dyDescent="0.25">
      <c r="A124"/>
      <c r="B124"/>
      <c r="C124"/>
      <c r="D124"/>
    </row>
    <row r="125" spans="1:59" ht="15" x14ac:dyDescent="0.25">
      <c r="A125"/>
      <c r="B125"/>
      <c r="C125"/>
      <c r="D125"/>
    </row>
    <row r="126" spans="1:59" ht="15" x14ac:dyDescent="0.25">
      <c r="A126"/>
      <c r="B126"/>
      <c r="C126"/>
      <c r="D126"/>
    </row>
    <row r="127" spans="1:59" ht="15" x14ac:dyDescent="0.25">
      <c r="A127"/>
      <c r="B127"/>
      <c r="C127"/>
      <c r="D127"/>
    </row>
    <row r="128" spans="1:59" ht="15" x14ac:dyDescent="0.25">
      <c r="A128"/>
      <c r="B128"/>
      <c r="C128"/>
      <c r="D128"/>
    </row>
    <row r="129" spans="1:20" ht="15" x14ac:dyDescent="0.25">
      <c r="A129"/>
      <c r="B129"/>
      <c r="C129"/>
      <c r="D129"/>
    </row>
    <row r="130" spans="1:20" ht="15" x14ac:dyDescent="0.25">
      <c r="A130"/>
      <c r="B130"/>
      <c r="C130"/>
      <c r="D130"/>
    </row>
    <row r="131" spans="1:20" ht="15" x14ac:dyDescent="0.25">
      <c r="A131"/>
      <c r="B131"/>
      <c r="C131"/>
      <c r="D131"/>
    </row>
    <row r="132" spans="1:20" ht="15" x14ac:dyDescent="0.25">
      <c r="A132"/>
      <c r="B132"/>
      <c r="C132"/>
      <c r="D132"/>
    </row>
    <row r="133" spans="1:20" ht="15" x14ac:dyDescent="0.25">
      <c r="A133"/>
      <c r="B133"/>
      <c r="C133"/>
      <c r="D133"/>
    </row>
    <row r="134" spans="1:20" ht="15" x14ac:dyDescent="0.25">
      <c r="A134"/>
      <c r="B134"/>
      <c r="C134"/>
      <c r="D134"/>
    </row>
    <row r="137" spans="1:20" ht="15" x14ac:dyDescent="0.25">
      <c r="A137"/>
      <c r="B137"/>
      <c r="C137"/>
      <c r="D137"/>
    </row>
    <row r="138" spans="1:20" s="8" customFormat="1" ht="15" x14ac:dyDescent="0.25">
      <c r="A138" s="1" t="s">
        <v>44</v>
      </c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</row>
    <row r="139" spans="1:20" s="9" customFormat="1" ht="15" x14ac:dyDescent="0.25">
      <c r="A139" s="70" t="s">
        <v>330</v>
      </c>
      <c r="B139" s="106"/>
      <c r="C139" s="22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</row>
    <row r="140" spans="1:20" ht="15" x14ac:dyDescent="0.25">
      <c r="A140" s="182" t="s">
        <v>331</v>
      </c>
      <c r="B140" s="183"/>
      <c r="C140" s="184"/>
      <c r="D140"/>
    </row>
    <row r="141" spans="1:20" ht="15" x14ac:dyDescent="0.25">
      <c r="A141" s="107" t="s">
        <v>332</v>
      </c>
      <c r="B141" s="33" t="s">
        <v>333</v>
      </c>
      <c r="C141" s="33" t="s">
        <v>334</v>
      </c>
      <c r="D141"/>
    </row>
    <row r="142" spans="1:20" ht="15" x14ac:dyDescent="0.25">
      <c r="A142" s="96"/>
      <c r="B142" s="96"/>
      <c r="C142" s="96"/>
      <c r="D142"/>
    </row>
    <row r="143" spans="1:20" ht="15" x14ac:dyDescent="0.25">
      <c r="A143" s="183" t="s">
        <v>335</v>
      </c>
      <c r="B143" s="183"/>
      <c r="C143" s="183"/>
      <c r="D143"/>
    </row>
    <row r="144" spans="1:20" ht="15" x14ac:dyDescent="0.25">
      <c r="A144" s="34" t="s">
        <v>336</v>
      </c>
      <c r="B144" s="35"/>
      <c r="C144" s="36"/>
      <c r="D144"/>
    </row>
    <row r="145" spans="1:4" ht="15" x14ac:dyDescent="0.25">
      <c r="A145" s="13" t="s">
        <v>337</v>
      </c>
      <c r="B145" s="13" t="s">
        <v>338</v>
      </c>
      <c r="C145" s="13" t="s">
        <v>339</v>
      </c>
      <c r="D145"/>
    </row>
    <row r="146" spans="1:4" ht="15" x14ac:dyDescent="0.25">
      <c r="A146" s="108"/>
      <c r="B146" s="109"/>
      <c r="C146" s="110"/>
      <c r="D146"/>
    </row>
    <row r="147" spans="1:4" ht="15" x14ac:dyDescent="0.25">
      <c r="A147" s="111" t="s">
        <v>340</v>
      </c>
      <c r="B147" s="112"/>
      <c r="C147" s="113"/>
      <c r="D147"/>
    </row>
    <row r="148" spans="1:4" ht="15" x14ac:dyDescent="0.25">
      <c r="A148" s="104" t="s">
        <v>337</v>
      </c>
      <c r="B148" s="104" t="s">
        <v>338</v>
      </c>
      <c r="C148" s="104" t="s">
        <v>339</v>
      </c>
      <c r="D148"/>
    </row>
    <row r="149" spans="1:4" x14ac:dyDescent="0.25">
      <c r="A149" s="114"/>
      <c r="B149" s="115"/>
      <c r="C149" s="116"/>
      <c r="D149"/>
    </row>
    <row r="150" spans="1:4" x14ac:dyDescent="0.25">
      <c r="D150"/>
    </row>
    <row r="151" spans="1:4" x14ac:dyDescent="0.25">
      <c r="D151"/>
    </row>
    <row r="152" spans="1:4" x14ac:dyDescent="0.25">
      <c r="D152"/>
    </row>
    <row r="153" spans="1:4" x14ac:dyDescent="0.25">
      <c r="D153"/>
    </row>
    <row r="154" spans="1:4" x14ac:dyDescent="0.25">
      <c r="D154"/>
    </row>
    <row r="155" spans="1:4" x14ac:dyDescent="0.25">
      <c r="D155"/>
    </row>
    <row r="156" spans="1:4" x14ac:dyDescent="0.25">
      <c r="D156"/>
    </row>
    <row r="157" spans="1:4" x14ac:dyDescent="0.25">
      <c r="D157"/>
    </row>
    <row r="158" spans="1:4" x14ac:dyDescent="0.25">
      <c r="D158"/>
    </row>
    <row r="159" spans="1:4" x14ac:dyDescent="0.25">
      <c r="D159"/>
    </row>
    <row r="160" spans="1:4" x14ac:dyDescent="0.25">
      <c r="D160"/>
    </row>
    <row r="161" spans="4:4" x14ac:dyDescent="0.25">
      <c r="D161"/>
    </row>
    <row r="162" spans="4:4" x14ac:dyDescent="0.25">
      <c r="D162"/>
    </row>
    <row r="163" spans="4:4" x14ac:dyDescent="0.25">
      <c r="D163"/>
    </row>
    <row r="164" spans="4:4" x14ac:dyDescent="0.25">
      <c r="D164"/>
    </row>
    <row r="165" spans="4:4" x14ac:dyDescent="0.25">
      <c r="D165"/>
    </row>
    <row r="166" spans="4:4" x14ac:dyDescent="0.25">
      <c r="D166"/>
    </row>
    <row r="167" spans="4:4" x14ac:dyDescent="0.25">
      <c r="D167"/>
    </row>
    <row r="168" spans="4:4" x14ac:dyDescent="0.25">
      <c r="D168"/>
    </row>
    <row r="169" spans="4:4" x14ac:dyDescent="0.25">
      <c r="D169"/>
    </row>
    <row r="170" spans="4:4" x14ac:dyDescent="0.25">
      <c r="D170"/>
    </row>
    <row r="171" spans="4:4" x14ac:dyDescent="0.25">
      <c r="D171"/>
    </row>
    <row r="172" spans="4:4" x14ac:dyDescent="0.25">
      <c r="D172"/>
    </row>
    <row r="173" spans="4:4" x14ac:dyDescent="0.25">
      <c r="D173"/>
    </row>
    <row r="174" spans="4:4" x14ac:dyDescent="0.25">
      <c r="D174"/>
    </row>
    <row r="175" spans="4:4" x14ac:dyDescent="0.25">
      <c r="D175"/>
    </row>
    <row r="176" spans="4:4" x14ac:dyDescent="0.25">
      <c r="D176"/>
    </row>
    <row r="177" spans="4:4" x14ac:dyDescent="0.25">
      <c r="D177"/>
    </row>
    <row r="178" spans="4:4" x14ac:dyDescent="0.25">
      <c r="D178"/>
    </row>
    <row r="179" spans="4:4" x14ac:dyDescent="0.25">
      <c r="D179"/>
    </row>
    <row r="180" spans="4:4" x14ac:dyDescent="0.25">
      <c r="D180"/>
    </row>
    <row r="181" spans="4:4" x14ac:dyDescent="0.25">
      <c r="D181"/>
    </row>
    <row r="182" spans="4:4" x14ac:dyDescent="0.25">
      <c r="D182"/>
    </row>
    <row r="183" spans="4:4" x14ac:dyDescent="0.25">
      <c r="D183"/>
    </row>
    <row r="184" spans="4:4" x14ac:dyDescent="0.25">
      <c r="D184"/>
    </row>
    <row r="185" spans="4:4" x14ac:dyDescent="0.25">
      <c r="D185"/>
    </row>
    <row r="186" spans="4:4" x14ac:dyDescent="0.25">
      <c r="D186"/>
    </row>
    <row r="187" spans="4:4" x14ac:dyDescent="0.25">
      <c r="D187"/>
    </row>
    <row r="188" spans="4:4" x14ac:dyDescent="0.25">
      <c r="D188"/>
    </row>
    <row r="189" spans="4:4" x14ac:dyDescent="0.25">
      <c r="D189"/>
    </row>
    <row r="190" spans="4:4" x14ac:dyDescent="0.25">
      <c r="D190"/>
    </row>
    <row r="191" spans="4:4" x14ac:dyDescent="0.25">
      <c r="D191"/>
    </row>
    <row r="192" spans="4:4" x14ac:dyDescent="0.25">
      <c r="D192"/>
    </row>
    <row r="193" spans="4:4" x14ac:dyDescent="0.25">
      <c r="D193"/>
    </row>
    <row r="194" spans="4:4" x14ac:dyDescent="0.25">
      <c r="D194"/>
    </row>
    <row r="195" spans="4:4" x14ac:dyDescent="0.25">
      <c r="D195"/>
    </row>
    <row r="196" spans="4:4" x14ac:dyDescent="0.25">
      <c r="D196"/>
    </row>
    <row r="197" spans="4:4" x14ac:dyDescent="0.25">
      <c r="D197"/>
    </row>
    <row r="198" spans="4:4" x14ac:dyDescent="0.25">
      <c r="D198"/>
    </row>
    <row r="199" spans="4:4" x14ac:dyDescent="0.25">
      <c r="D199"/>
    </row>
    <row r="200" spans="4:4" x14ac:dyDescent="0.25">
      <c r="D200"/>
    </row>
    <row r="201" spans="4:4" x14ac:dyDescent="0.25">
      <c r="D201"/>
    </row>
    <row r="202" spans="4:4" x14ac:dyDescent="0.25">
      <c r="D202"/>
    </row>
    <row r="203" spans="4:4" x14ac:dyDescent="0.25">
      <c r="D203"/>
    </row>
    <row r="204" spans="4:4" x14ac:dyDescent="0.25">
      <c r="D204"/>
    </row>
    <row r="205" spans="4:4" x14ac:dyDescent="0.25">
      <c r="D205"/>
    </row>
    <row r="206" spans="4:4" x14ac:dyDescent="0.25">
      <c r="D206"/>
    </row>
    <row r="207" spans="4:4" x14ac:dyDescent="0.25">
      <c r="D207"/>
    </row>
    <row r="208" spans="4:4" x14ac:dyDescent="0.25">
      <c r="D208"/>
    </row>
    <row r="209" spans="4:4" x14ac:dyDescent="0.25">
      <c r="D209"/>
    </row>
    <row r="210" spans="4:4" x14ac:dyDescent="0.25">
      <c r="D210"/>
    </row>
    <row r="211" spans="4:4" x14ac:dyDescent="0.25">
      <c r="D211"/>
    </row>
    <row r="212" spans="4:4" x14ac:dyDescent="0.25">
      <c r="D212"/>
    </row>
    <row r="213" spans="4:4" x14ac:dyDescent="0.25">
      <c r="D213"/>
    </row>
    <row r="214" spans="4:4" x14ac:dyDescent="0.25">
      <c r="D214"/>
    </row>
    <row r="215" spans="4:4" x14ac:dyDescent="0.25">
      <c r="D215"/>
    </row>
    <row r="216" spans="4:4" x14ac:dyDescent="0.25">
      <c r="D216"/>
    </row>
    <row r="217" spans="4:4" x14ac:dyDescent="0.25">
      <c r="D217"/>
    </row>
    <row r="218" spans="4:4" x14ac:dyDescent="0.25">
      <c r="D218"/>
    </row>
    <row r="219" spans="4:4" x14ac:dyDescent="0.25">
      <c r="D219"/>
    </row>
    <row r="220" spans="4:4" x14ac:dyDescent="0.25">
      <c r="D220"/>
    </row>
    <row r="221" spans="4:4" x14ac:dyDescent="0.25">
      <c r="D221"/>
    </row>
    <row r="222" spans="4:4" x14ac:dyDescent="0.25">
      <c r="D222"/>
    </row>
    <row r="223" spans="4:4" x14ac:dyDescent="0.25">
      <c r="D223"/>
    </row>
    <row r="224" spans="4:4" x14ac:dyDescent="0.25">
      <c r="D224"/>
    </row>
    <row r="225" spans="4:4" x14ac:dyDescent="0.25">
      <c r="D225"/>
    </row>
    <row r="226" spans="4:4" x14ac:dyDescent="0.25">
      <c r="D226"/>
    </row>
    <row r="227" spans="4:4" x14ac:dyDescent="0.25">
      <c r="D227"/>
    </row>
    <row r="228" spans="4:4" x14ac:dyDescent="0.25">
      <c r="D228"/>
    </row>
    <row r="229" spans="4:4" x14ac:dyDescent="0.25">
      <c r="D229"/>
    </row>
    <row r="230" spans="4:4" x14ac:dyDescent="0.25">
      <c r="D230"/>
    </row>
    <row r="231" spans="4:4" x14ac:dyDescent="0.25">
      <c r="D231"/>
    </row>
    <row r="232" spans="4:4" x14ac:dyDescent="0.25">
      <c r="D232"/>
    </row>
    <row r="233" spans="4:4" x14ac:dyDescent="0.25">
      <c r="D233"/>
    </row>
    <row r="234" spans="4:4" x14ac:dyDescent="0.25">
      <c r="D234"/>
    </row>
    <row r="235" spans="4:4" x14ac:dyDescent="0.25">
      <c r="D235"/>
    </row>
    <row r="236" spans="4:4" x14ac:dyDescent="0.25">
      <c r="D236"/>
    </row>
    <row r="237" spans="4:4" x14ac:dyDescent="0.25">
      <c r="D237"/>
    </row>
    <row r="238" spans="4:4" x14ac:dyDescent="0.25">
      <c r="D238"/>
    </row>
    <row r="239" spans="4:4" x14ac:dyDescent="0.25">
      <c r="D239"/>
    </row>
    <row r="240" spans="4:4" x14ac:dyDescent="0.25">
      <c r="D240"/>
    </row>
    <row r="241" spans="4:4" x14ac:dyDescent="0.25">
      <c r="D241"/>
    </row>
    <row r="242" spans="4:4" x14ac:dyDescent="0.25">
      <c r="D242"/>
    </row>
    <row r="243" spans="4:4" x14ac:dyDescent="0.25">
      <c r="D243"/>
    </row>
    <row r="244" spans="4:4" x14ac:dyDescent="0.25">
      <c r="D244"/>
    </row>
    <row r="245" spans="4:4" x14ac:dyDescent="0.25">
      <c r="D245"/>
    </row>
    <row r="246" spans="4:4" x14ac:dyDescent="0.25">
      <c r="D246"/>
    </row>
    <row r="247" spans="4:4" x14ac:dyDescent="0.25">
      <c r="D247"/>
    </row>
    <row r="248" spans="4:4" x14ac:dyDescent="0.25">
      <c r="D248"/>
    </row>
    <row r="249" spans="4:4" x14ac:dyDescent="0.25">
      <c r="D249"/>
    </row>
    <row r="250" spans="4:4" x14ac:dyDescent="0.25">
      <c r="D250"/>
    </row>
    <row r="251" spans="4:4" x14ac:dyDescent="0.25">
      <c r="D251"/>
    </row>
    <row r="252" spans="4:4" x14ac:dyDescent="0.25">
      <c r="D252"/>
    </row>
    <row r="253" spans="4:4" x14ac:dyDescent="0.25">
      <c r="D253"/>
    </row>
    <row r="254" spans="4:4" x14ac:dyDescent="0.25">
      <c r="D254"/>
    </row>
    <row r="255" spans="4:4" x14ac:dyDescent="0.25">
      <c r="D255"/>
    </row>
    <row r="256" spans="4:4" x14ac:dyDescent="0.25">
      <c r="D256"/>
    </row>
    <row r="257" spans="4:4" x14ac:dyDescent="0.25">
      <c r="D257"/>
    </row>
    <row r="258" spans="4:4" x14ac:dyDescent="0.25">
      <c r="D258"/>
    </row>
    <row r="259" spans="4:4" x14ac:dyDescent="0.25">
      <c r="D259"/>
    </row>
    <row r="260" spans="4:4" x14ac:dyDescent="0.25">
      <c r="D260"/>
    </row>
    <row r="261" spans="4:4" x14ac:dyDescent="0.25">
      <c r="D261"/>
    </row>
    <row r="262" spans="4:4" x14ac:dyDescent="0.25">
      <c r="D262"/>
    </row>
    <row r="263" spans="4:4" x14ac:dyDescent="0.25">
      <c r="D263"/>
    </row>
    <row r="264" spans="4:4" x14ac:dyDescent="0.25">
      <c r="D264"/>
    </row>
    <row r="265" spans="4:4" x14ac:dyDescent="0.25">
      <c r="D265"/>
    </row>
    <row r="266" spans="4:4" x14ac:dyDescent="0.25">
      <c r="D266"/>
    </row>
    <row r="267" spans="4:4" x14ac:dyDescent="0.25">
      <c r="D267"/>
    </row>
    <row r="268" spans="4:4" x14ac:dyDescent="0.25">
      <c r="D268"/>
    </row>
    <row r="269" spans="4:4" x14ac:dyDescent="0.25">
      <c r="D269"/>
    </row>
    <row r="270" spans="4:4" x14ac:dyDescent="0.25">
      <c r="D270"/>
    </row>
    <row r="271" spans="4:4" x14ac:dyDescent="0.25">
      <c r="D271"/>
    </row>
    <row r="272" spans="4:4" x14ac:dyDescent="0.25">
      <c r="D272"/>
    </row>
    <row r="273" spans="4:4" x14ac:dyDescent="0.25">
      <c r="D273"/>
    </row>
    <row r="274" spans="4:4" x14ac:dyDescent="0.25">
      <c r="D274"/>
    </row>
    <row r="275" spans="4:4" x14ac:dyDescent="0.25">
      <c r="D275"/>
    </row>
    <row r="276" spans="4:4" x14ac:dyDescent="0.25">
      <c r="D276"/>
    </row>
    <row r="277" spans="4:4" x14ac:dyDescent="0.25">
      <c r="D277"/>
    </row>
    <row r="278" spans="4:4" x14ac:dyDescent="0.25">
      <c r="D278"/>
    </row>
    <row r="279" spans="4:4" x14ac:dyDescent="0.25">
      <c r="D279"/>
    </row>
    <row r="280" spans="4:4" x14ac:dyDescent="0.25">
      <c r="D280"/>
    </row>
    <row r="281" spans="4:4" x14ac:dyDescent="0.25">
      <c r="D281"/>
    </row>
    <row r="282" spans="4:4" x14ac:dyDescent="0.25">
      <c r="D282"/>
    </row>
    <row r="283" spans="4:4" x14ac:dyDescent="0.25">
      <c r="D283"/>
    </row>
    <row r="284" spans="4:4" x14ac:dyDescent="0.25">
      <c r="D284"/>
    </row>
    <row r="285" spans="4:4" x14ac:dyDescent="0.25">
      <c r="D285"/>
    </row>
    <row r="286" spans="4:4" x14ac:dyDescent="0.25">
      <c r="D286"/>
    </row>
    <row r="287" spans="4:4" x14ac:dyDescent="0.25">
      <c r="D287"/>
    </row>
    <row r="288" spans="4:4" x14ac:dyDescent="0.25">
      <c r="D288"/>
    </row>
    <row r="289" spans="4:4" x14ac:dyDescent="0.25">
      <c r="D289"/>
    </row>
    <row r="290" spans="4:4" x14ac:dyDescent="0.25">
      <c r="D290"/>
    </row>
    <row r="291" spans="4:4" x14ac:dyDescent="0.25">
      <c r="D291"/>
    </row>
    <row r="292" spans="4:4" x14ac:dyDescent="0.25">
      <c r="D292"/>
    </row>
    <row r="293" spans="4:4" x14ac:dyDescent="0.25">
      <c r="D293"/>
    </row>
    <row r="294" spans="4:4" x14ac:dyDescent="0.25">
      <c r="D294"/>
    </row>
    <row r="295" spans="4:4" x14ac:dyDescent="0.25">
      <c r="D295"/>
    </row>
    <row r="296" spans="4:4" x14ac:dyDescent="0.25">
      <c r="D296"/>
    </row>
    <row r="297" spans="4:4" x14ac:dyDescent="0.25">
      <c r="D297"/>
    </row>
    <row r="298" spans="4:4" x14ac:dyDescent="0.25">
      <c r="D298"/>
    </row>
    <row r="299" spans="4:4" x14ac:dyDescent="0.25">
      <c r="D299"/>
    </row>
    <row r="300" spans="4:4" x14ac:dyDescent="0.25">
      <c r="D300"/>
    </row>
    <row r="301" spans="4:4" x14ac:dyDescent="0.25">
      <c r="D301"/>
    </row>
    <row r="302" spans="4:4" x14ac:dyDescent="0.25">
      <c r="D302"/>
    </row>
    <row r="303" spans="4:4" x14ac:dyDescent="0.25">
      <c r="D303"/>
    </row>
    <row r="304" spans="4:4" x14ac:dyDescent="0.25">
      <c r="D304"/>
    </row>
    <row r="305" spans="4:4" x14ac:dyDescent="0.25">
      <c r="D305"/>
    </row>
    <row r="306" spans="4:4" x14ac:dyDescent="0.25">
      <c r="D306"/>
    </row>
    <row r="307" spans="4:4" x14ac:dyDescent="0.25">
      <c r="D307"/>
    </row>
    <row r="308" spans="4:4" x14ac:dyDescent="0.25">
      <c r="D308"/>
    </row>
    <row r="309" spans="4:4" x14ac:dyDescent="0.25">
      <c r="D309"/>
    </row>
    <row r="310" spans="4:4" x14ac:dyDescent="0.25">
      <c r="D310"/>
    </row>
    <row r="311" spans="4:4" x14ac:dyDescent="0.25">
      <c r="D311"/>
    </row>
    <row r="312" spans="4:4" x14ac:dyDescent="0.25">
      <c r="D312"/>
    </row>
    <row r="313" spans="4:4" x14ac:dyDescent="0.25">
      <c r="D313"/>
    </row>
  </sheetData>
  <mergeCells count="2">
    <mergeCell ref="A140:C140"/>
    <mergeCell ref="A143:C143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0000000}">
          <x14:formula1>
            <xm:f>'Drop down lists'!$B$20:$B$21</xm:f>
          </x14:formula1>
          <xm:sqref>C29:C30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9"/>
  <sheetViews>
    <sheetView workbookViewId="0">
      <selection activeCell="B25" sqref="B25:B27"/>
    </sheetView>
  </sheetViews>
  <sheetFormatPr defaultRowHeight="15" x14ac:dyDescent="0.25"/>
  <cols>
    <col min="1" max="1" width="41.140625" customWidth="1"/>
    <col min="2" max="2" width="46.7109375" customWidth="1"/>
    <col min="3" max="3" width="37.28515625" customWidth="1"/>
  </cols>
  <sheetData>
    <row r="1" spans="1:11" ht="48" customHeight="1" x14ac:dyDescent="0.25">
      <c r="A1" s="5"/>
      <c r="B1" s="5"/>
      <c r="C1" s="5"/>
    </row>
    <row r="2" spans="1:11" ht="18.75" x14ac:dyDescent="0.25">
      <c r="A2" s="101" t="s">
        <v>341</v>
      </c>
      <c r="B2" s="5"/>
      <c r="C2" s="5"/>
    </row>
    <row r="3" spans="1:11" x14ac:dyDescent="0.25">
      <c r="A3" s="5"/>
      <c r="B3" s="5"/>
    </row>
    <row r="4" spans="1:11" s="5" customFormat="1" x14ac:dyDescent="0.25">
      <c r="A4" s="71" t="s">
        <v>55</v>
      </c>
      <c r="B4" s="71" t="s">
        <v>56</v>
      </c>
      <c r="E4" s="6"/>
      <c r="K4" s="6"/>
    </row>
    <row r="5" spans="1:11" x14ac:dyDescent="0.25">
      <c r="A5" s="5" t="s">
        <v>75</v>
      </c>
      <c r="B5" s="5"/>
    </row>
    <row r="6" spans="1:11" x14ac:dyDescent="0.25">
      <c r="A6" s="1" t="s">
        <v>342</v>
      </c>
    </row>
    <row r="8" spans="1:11" x14ac:dyDescent="0.25">
      <c r="A8" s="12" t="s">
        <v>48</v>
      </c>
      <c r="C8" s="1"/>
    </row>
    <row r="9" spans="1:11" x14ac:dyDescent="0.25">
      <c r="A9" s="74" t="s">
        <v>343</v>
      </c>
      <c r="B9" s="75"/>
      <c r="C9" s="80"/>
    </row>
    <row r="10" spans="1:11" x14ac:dyDescent="0.25">
      <c r="A10" s="78" t="s">
        <v>344</v>
      </c>
      <c r="B10" s="79"/>
      <c r="C10" s="169" t="s">
        <v>67</v>
      </c>
    </row>
    <row r="11" spans="1:11" x14ac:dyDescent="0.25">
      <c r="A11" s="78" t="s">
        <v>345</v>
      </c>
      <c r="B11" s="79"/>
      <c r="C11" s="80"/>
    </row>
    <row r="12" spans="1:11" x14ac:dyDescent="0.25">
      <c r="A12" s="76" t="s">
        <v>253</v>
      </c>
      <c r="B12" s="77"/>
      <c r="C12" s="80"/>
    </row>
    <row r="14" spans="1:11" x14ac:dyDescent="0.25">
      <c r="A14" s="12" t="s">
        <v>50</v>
      </c>
      <c r="B14" s="11"/>
      <c r="C14" s="3"/>
    </row>
    <row r="15" spans="1:11" x14ac:dyDescent="0.25">
      <c r="A15" s="81" t="s">
        <v>346</v>
      </c>
      <c r="B15" s="82"/>
      <c r="C15" s="87" t="s">
        <v>75</v>
      </c>
    </row>
    <row r="16" spans="1:11" x14ac:dyDescent="0.25">
      <c r="A16" s="83" t="s">
        <v>347</v>
      </c>
      <c r="B16" s="84"/>
      <c r="C16" s="87"/>
    </row>
    <row r="17" spans="1:3" x14ac:dyDescent="0.25">
      <c r="A17" s="83" t="s">
        <v>348</v>
      </c>
      <c r="B17" s="84"/>
      <c r="C17" s="87"/>
    </row>
    <row r="18" spans="1:3" x14ac:dyDescent="0.25">
      <c r="A18" s="83" t="s">
        <v>349</v>
      </c>
      <c r="B18" s="84"/>
      <c r="C18" s="173" t="s">
        <v>67</v>
      </c>
    </row>
    <row r="19" spans="1:3" x14ac:dyDescent="0.25">
      <c r="A19" s="83" t="s">
        <v>350</v>
      </c>
      <c r="B19" s="85"/>
      <c r="C19" s="87" t="s">
        <v>75</v>
      </c>
    </row>
    <row r="20" spans="1:3" x14ac:dyDescent="0.25">
      <c r="A20" s="83" t="s">
        <v>351</v>
      </c>
      <c r="B20" s="85"/>
      <c r="C20" s="173" t="s">
        <v>67</v>
      </c>
    </row>
    <row r="21" spans="1:3" x14ac:dyDescent="0.25">
      <c r="A21" s="83" t="s">
        <v>253</v>
      </c>
      <c r="B21" s="86"/>
      <c r="C21" s="87"/>
    </row>
    <row r="22" spans="1:3" x14ac:dyDescent="0.25">
      <c r="A22" s="26"/>
    </row>
    <row r="23" spans="1:3" x14ac:dyDescent="0.25">
      <c r="A23" s="89" t="s">
        <v>52</v>
      </c>
    </row>
    <row r="24" spans="1:3" x14ac:dyDescent="0.25">
      <c r="A24" s="88" t="s">
        <v>352</v>
      </c>
      <c r="B24" s="90" t="s">
        <v>353</v>
      </c>
    </row>
    <row r="25" spans="1:3" x14ac:dyDescent="0.25">
      <c r="A25" s="27" t="s">
        <v>354</v>
      </c>
      <c r="B25" s="179">
        <v>7.0000000000000007E-2</v>
      </c>
      <c r="C25" s="28"/>
    </row>
    <row r="26" spans="1:3" x14ac:dyDescent="0.25">
      <c r="A26" s="28" t="s">
        <v>355</v>
      </c>
      <c r="B26" s="179">
        <v>0.03</v>
      </c>
      <c r="C26" s="28" t="s">
        <v>356</v>
      </c>
    </row>
    <row r="27" spans="1:3" x14ac:dyDescent="0.25">
      <c r="A27" s="28" t="s">
        <v>357</v>
      </c>
      <c r="B27" s="179">
        <v>0.05</v>
      </c>
      <c r="C27" s="28" t="s">
        <v>356</v>
      </c>
    </row>
    <row r="28" spans="1:3" x14ac:dyDescent="0.25">
      <c r="A28" s="28" t="s">
        <v>358</v>
      </c>
      <c r="B28" s="173" t="s">
        <v>110</v>
      </c>
      <c r="C28" s="28" t="s">
        <v>359</v>
      </c>
    </row>
    <row r="29" spans="1:3" x14ac:dyDescent="0.25">
      <c r="A29" s="28" t="s">
        <v>360</v>
      </c>
      <c r="B29" s="173" t="s">
        <v>110</v>
      </c>
      <c r="C29" s="28" t="s">
        <v>359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7"/>
  <sheetViews>
    <sheetView topLeftCell="A15" workbookViewId="0"/>
  </sheetViews>
  <sheetFormatPr defaultColWidth="9.140625" defaultRowHeight="15" x14ac:dyDescent="0.25"/>
  <cols>
    <col min="1" max="1" width="33.7109375" customWidth="1"/>
    <col min="2" max="2" width="46.42578125" customWidth="1"/>
  </cols>
  <sheetData>
    <row r="1" spans="1:2" x14ac:dyDescent="0.25">
      <c r="A1" s="122" t="s">
        <v>361</v>
      </c>
      <c r="B1" s="122" t="s">
        <v>362</v>
      </c>
    </row>
    <row r="2" spans="1:2" x14ac:dyDescent="0.25">
      <c r="A2" s="123" t="s">
        <v>363</v>
      </c>
      <c r="B2" s="123" t="s">
        <v>218</v>
      </c>
    </row>
    <row r="3" spans="1:2" x14ac:dyDescent="0.25">
      <c r="A3" s="123" t="s">
        <v>364</v>
      </c>
      <c r="B3" s="123" t="s">
        <v>365</v>
      </c>
    </row>
    <row r="4" spans="1:2" ht="15.75" thickBot="1" x14ac:dyDescent="0.3">
      <c r="A4" s="123" t="s">
        <v>366</v>
      </c>
      <c r="B4" s="125" t="s">
        <v>109</v>
      </c>
    </row>
    <row r="5" spans="1:2" ht="15.75" thickBot="1" x14ac:dyDescent="0.3">
      <c r="A5" s="123" t="s">
        <v>367</v>
      </c>
      <c r="B5" s="9"/>
    </row>
    <row r="6" spans="1:2" x14ac:dyDescent="0.25">
      <c r="A6" s="123" t="s">
        <v>108</v>
      </c>
      <c r="B6" s="126" t="s">
        <v>368</v>
      </c>
    </row>
    <row r="7" spans="1:2" x14ac:dyDescent="0.25">
      <c r="A7" s="123" t="s">
        <v>140</v>
      </c>
      <c r="B7" s="123" t="s">
        <v>369</v>
      </c>
    </row>
    <row r="8" spans="1:2" x14ac:dyDescent="0.25">
      <c r="A8" s="123" t="s">
        <v>370</v>
      </c>
      <c r="B8" s="123" t="s">
        <v>111</v>
      </c>
    </row>
    <row r="9" spans="1:2" x14ac:dyDescent="0.25">
      <c r="A9" s="124" t="s">
        <v>371</v>
      </c>
      <c r="B9" s="124" t="s">
        <v>372</v>
      </c>
    </row>
    <row r="10" spans="1:2" x14ac:dyDescent="0.25">
      <c r="A10" s="124" t="s">
        <v>373</v>
      </c>
      <c r="B10" s="124" t="s">
        <v>374</v>
      </c>
    </row>
    <row r="11" spans="1:2" x14ac:dyDescent="0.25">
      <c r="A11" s="124" t="s">
        <v>375</v>
      </c>
      <c r="B11" s="124" t="s">
        <v>112</v>
      </c>
    </row>
    <row r="12" spans="1:2" ht="15.75" thickBot="1" x14ac:dyDescent="0.3">
      <c r="A12" s="123" t="s">
        <v>376</v>
      </c>
      <c r="B12" s="127" t="s">
        <v>377</v>
      </c>
    </row>
    <row r="13" spans="1:2" ht="15.75" thickBot="1" x14ac:dyDescent="0.3">
      <c r="A13" s="123" t="s">
        <v>378</v>
      </c>
      <c r="B13" s="9"/>
    </row>
    <row r="14" spans="1:2" x14ac:dyDescent="0.25">
      <c r="A14" s="123" t="s">
        <v>379</v>
      </c>
      <c r="B14" s="128" t="s">
        <v>380</v>
      </c>
    </row>
    <row r="15" spans="1:2" x14ac:dyDescent="0.25">
      <c r="A15" s="123" t="s">
        <v>381</v>
      </c>
      <c r="B15" s="123" t="s">
        <v>112</v>
      </c>
    </row>
    <row r="16" spans="1:2" x14ac:dyDescent="0.25">
      <c r="A16" s="123" t="s">
        <v>382</v>
      </c>
      <c r="B16" s="123" t="s">
        <v>111</v>
      </c>
    </row>
    <row r="17" spans="1:2" x14ac:dyDescent="0.25">
      <c r="A17" s="123" t="s">
        <v>383</v>
      </c>
      <c r="B17" s="123" t="s">
        <v>374</v>
      </c>
    </row>
    <row r="18" spans="1:2" ht="15.75" thickBot="1" x14ac:dyDescent="0.3">
      <c r="A18" s="123" t="s">
        <v>384</v>
      </c>
      <c r="B18" s="125" t="s">
        <v>377</v>
      </c>
    </row>
    <row r="19" spans="1:2" ht="15.75" thickBot="1" x14ac:dyDescent="0.3">
      <c r="A19" s="123" t="s">
        <v>385</v>
      </c>
      <c r="B19" s="9"/>
    </row>
    <row r="20" spans="1:2" x14ac:dyDescent="0.25">
      <c r="A20" s="123" t="s">
        <v>386</v>
      </c>
      <c r="B20" s="126" t="s">
        <v>114</v>
      </c>
    </row>
    <row r="21" spans="1:2" ht="15.75" thickBot="1" x14ac:dyDescent="0.3">
      <c r="A21" s="123" t="s">
        <v>387</v>
      </c>
      <c r="B21" s="125" t="s">
        <v>133</v>
      </c>
    </row>
    <row r="22" spans="1:2" ht="15.75" thickBot="1" x14ac:dyDescent="0.3">
      <c r="A22" s="123" t="s">
        <v>388</v>
      </c>
      <c r="B22" s="9"/>
    </row>
    <row r="23" spans="1:2" x14ac:dyDescent="0.25">
      <c r="A23" s="129" t="s">
        <v>389</v>
      </c>
      <c r="B23" s="131" t="s">
        <v>390</v>
      </c>
    </row>
    <row r="24" spans="1:2" x14ac:dyDescent="0.25">
      <c r="A24" s="129" t="s">
        <v>391</v>
      </c>
      <c r="B24" s="132" t="s">
        <v>392</v>
      </c>
    </row>
    <row r="25" spans="1:2" ht="15.75" thickBot="1" x14ac:dyDescent="0.3">
      <c r="A25" s="130" t="s">
        <v>393</v>
      </c>
      <c r="B25" s="132" t="s">
        <v>394</v>
      </c>
    </row>
    <row r="26" spans="1:2" ht="15.75" thickBot="1" x14ac:dyDescent="0.3">
      <c r="B26" s="132" t="s">
        <v>395</v>
      </c>
    </row>
    <row r="27" spans="1:2" x14ac:dyDescent="0.25">
      <c r="A27" s="131" t="s">
        <v>396</v>
      </c>
      <c r="B27" s="133" t="s">
        <v>397</v>
      </c>
    </row>
    <row r="28" spans="1:2" x14ac:dyDescent="0.25">
      <c r="A28" s="132" t="s">
        <v>398</v>
      </c>
      <c r="B28" s="133" t="s">
        <v>399</v>
      </c>
    </row>
    <row r="29" spans="1:2" x14ac:dyDescent="0.25">
      <c r="A29" s="132" t="s">
        <v>400</v>
      </c>
      <c r="B29" s="133" t="s">
        <v>401</v>
      </c>
    </row>
    <row r="30" spans="1:2" x14ac:dyDescent="0.25">
      <c r="A30" s="132" t="s">
        <v>402</v>
      </c>
      <c r="B30" s="133" t="s">
        <v>403</v>
      </c>
    </row>
    <row r="31" spans="1:2" ht="15.75" thickBot="1" x14ac:dyDescent="0.3">
      <c r="A31" s="132" t="s">
        <v>404</v>
      </c>
      <c r="B31" s="134" t="s">
        <v>377</v>
      </c>
    </row>
    <row r="32" spans="1:2" ht="15.75" thickBot="1" x14ac:dyDescent="0.3">
      <c r="A32" s="127" t="s">
        <v>405</v>
      </c>
    </row>
    <row r="33" spans="1:1" ht="15.75" thickBot="1" x14ac:dyDescent="0.3"/>
    <row r="34" spans="1:1" ht="30" x14ac:dyDescent="0.25">
      <c r="A34" s="131" t="s">
        <v>406</v>
      </c>
    </row>
    <row r="35" spans="1:1" x14ac:dyDescent="0.25">
      <c r="A35" s="132" t="s">
        <v>407</v>
      </c>
    </row>
    <row r="36" spans="1:1" x14ac:dyDescent="0.25">
      <c r="A36" s="132" t="s">
        <v>408</v>
      </c>
    </row>
    <row r="37" spans="1:1" ht="15.75" thickBot="1" x14ac:dyDescent="0.3">
      <c r="A37" s="127" t="s">
        <v>409</v>
      </c>
    </row>
  </sheetData>
  <conditionalFormatting sqref="A6">
    <cfRule type="expression" dxfId="6" priority="7">
      <formula>#REF!&gt;0</formula>
    </cfRule>
  </conditionalFormatting>
  <conditionalFormatting sqref="A3:B5 A7:A12 A13:B13 A14:A18 A19:B19 A20:A21 A22:B22 A23:A25">
    <cfRule type="expression" dxfId="5" priority="6">
      <formula>#REF!&gt;0</formula>
    </cfRule>
  </conditionalFormatting>
  <conditionalFormatting sqref="B6">
    <cfRule type="expression" dxfId="4" priority="5">
      <formula>#REF!&gt;0</formula>
    </cfRule>
  </conditionalFormatting>
  <conditionalFormatting sqref="B7:B10">
    <cfRule type="expression" dxfId="3" priority="4">
      <formula>#REF!&gt;0</formula>
    </cfRule>
  </conditionalFormatting>
  <conditionalFormatting sqref="B11">
    <cfRule type="expression" dxfId="2" priority="3">
      <formula>#REF!&gt;0</formula>
    </cfRule>
  </conditionalFormatting>
  <conditionalFormatting sqref="B14:B18">
    <cfRule type="expression" dxfId="1" priority="2">
      <formula>#REF!&gt;0</formula>
    </cfRule>
  </conditionalFormatting>
  <conditionalFormatting sqref="B20:B21">
    <cfRule type="expression" dxfId="0" priority="1">
      <formula>#REF!&gt;0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5377360C758642836FA27549CC56EF" ma:contentTypeVersion="8" ma:contentTypeDescription="Create a new document." ma:contentTypeScope="" ma:versionID="45aca95a6bf54b6a68b2eb6497ecb18c">
  <xsd:schema xmlns:xsd="http://www.w3.org/2001/XMLSchema" xmlns:xs="http://www.w3.org/2001/XMLSchema" xmlns:p="http://schemas.microsoft.com/office/2006/metadata/properties" xmlns:ns2="5c3b414a-42b5-4f3e-bc15-e98eadd98e7f" xmlns:ns3="3622e63a-d837-4b38-93c6-6dd27fcd9d50" targetNamespace="http://schemas.microsoft.com/office/2006/metadata/properties" ma:root="true" ma:fieldsID="0cf8969e401bc199394dbc2ae4c3c2ac" ns2:_="" ns3:_="">
    <xsd:import namespace="5c3b414a-42b5-4f3e-bc15-e98eadd98e7f"/>
    <xsd:import namespace="3622e63a-d837-4b38-93c6-6dd27fcd9d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3b414a-42b5-4f3e-bc15-e98eadd98e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2e63a-d837-4b38-93c6-6dd27fcd9d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F1C440-0799-45B0-B159-3E7B9B10FE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68971F-4535-4946-840D-141585CA5A15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5c3b414a-42b5-4f3e-bc15-e98eadd98e7f"/>
    <ds:schemaRef ds:uri="http://purl.org/dc/elements/1.1/"/>
    <ds:schemaRef ds:uri="http://schemas.microsoft.com/office/2006/metadata/properties"/>
    <ds:schemaRef ds:uri="http://schemas.microsoft.com/office/infopath/2007/PartnerControls"/>
    <ds:schemaRef ds:uri="3622e63a-d837-4b38-93c6-6dd27fcd9d50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11AE2B1-7313-4D74-80DD-70C8056ED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c3b414a-42b5-4f3e-bc15-e98eadd98e7f"/>
    <ds:schemaRef ds:uri="3622e63a-d837-4b38-93c6-6dd27fcd9d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Cat A Instructions </vt:lpstr>
      <vt:lpstr>Cat A_District </vt:lpstr>
      <vt:lpstr>Cat A_Systems &amp; Technology </vt:lpstr>
      <vt:lpstr>Cat A_Business Model</vt:lpstr>
      <vt:lpstr>Drop down lists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Laxmi Rao</dc:creator>
  <cp:keywords/>
  <dc:description/>
  <cp:lastModifiedBy>Walck, Charles</cp:lastModifiedBy>
  <cp:revision/>
  <dcterms:created xsi:type="dcterms:W3CDTF">2020-07-16T12:01:09Z</dcterms:created>
  <dcterms:modified xsi:type="dcterms:W3CDTF">2025-02-07T20:22:30Z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0x010100275377360C758642836FA27549CC56EF</vt:lpwstr>
  </property>
</Properties>
</file>