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6CF909E9-33CE-4F87-8B2F-BD8788C0C882}" xr6:coauthVersionLast="47" xr6:coauthVersionMax="47" xr10:uidLastSave="{00000000-0000-0000-0000-000000000000}"/>
  <bookViews>
    <workbookView xWindow="303" yWindow="493" windowWidth="13630" windowHeight="11734" xr2:uid="{E676CAA9-1F56-4EF4-9DD1-6B14AAD99FB8}"/>
  </bookViews>
  <sheets>
    <sheet name="Appendix G-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F46" i="1"/>
  <c r="E46" i="1"/>
  <c r="D46" i="1"/>
  <c r="G46" i="1" s="1"/>
  <c r="C46" i="1"/>
  <c r="B46" i="1"/>
  <c r="L46" i="1" s="1"/>
  <c r="A46" i="1"/>
  <c r="K45" i="1"/>
  <c r="J45" i="1"/>
  <c r="I45" i="1"/>
  <c r="H45" i="1"/>
  <c r="F45" i="1"/>
  <c r="E45" i="1"/>
  <c r="D45" i="1"/>
  <c r="G45" i="1" s="1"/>
  <c r="C45" i="1"/>
  <c r="B45" i="1"/>
  <c r="L45" i="1" s="1"/>
  <c r="A45" i="1"/>
  <c r="K44" i="1"/>
  <c r="J44" i="1"/>
  <c r="I44" i="1"/>
  <c r="H44" i="1"/>
  <c r="F44" i="1"/>
  <c r="E44" i="1"/>
  <c r="D44" i="1"/>
  <c r="G44" i="1" s="1"/>
  <c r="C44" i="1"/>
  <c r="B44" i="1"/>
  <c r="L44" i="1" s="1"/>
  <c r="A44" i="1"/>
</calcChain>
</file>

<file path=xl/sharedStrings.xml><?xml version="1.0" encoding="utf-8"?>
<sst xmlns="http://schemas.openxmlformats.org/spreadsheetml/2006/main" count="13" uniqueCount="13">
  <si>
    <t>Solar Thermal/ Solar PV</t>
  </si>
  <si>
    <t>Geothermal</t>
  </si>
  <si>
    <t>Total</t>
  </si>
  <si>
    <t>Year</t>
  </si>
  <si>
    <t>Coal</t>
  </si>
  <si>
    <t>Natural Gas</t>
  </si>
  <si>
    <t>Distillate</t>
  </si>
  <si>
    <t>Kerosene</t>
  </si>
  <si>
    <t>L.P.G.</t>
  </si>
  <si>
    <t>Tot. Petroleum</t>
  </si>
  <si>
    <t>Wood</t>
  </si>
  <si>
    <t>Electricity</t>
  </si>
  <si>
    <t xml:space="preserve">2021 NYS Weather Normalized Residential Fuel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</si>
</sst>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620101DE-77B6-470E-BD32-6F5B3448F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Anls/Data/Weather%20Normalization/2020%20Residential%20Fuel%20Use%20Weather%20Normalization%20P&amp;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1%20Residential%20Fuel%20Use%20Weather%20Normalization%20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2020 Residetnial Consumption"/>
      <sheetName val="Electricity 2020"/>
      <sheetName val="Geothermal 2020"/>
      <sheetName val="Solar ThermalSolar PV 2020"/>
      <sheetName val="Wood 2020"/>
      <sheetName val="Coal 2020"/>
      <sheetName val="Natural Gas 2020"/>
      <sheetName val="Distillate 2020"/>
      <sheetName val="Kerosene 2020"/>
      <sheetName val="L.P.G. 2020"/>
      <sheetName val="Wood Old"/>
    </sheetNames>
    <sheetDataSet>
      <sheetData sheetId="0"/>
      <sheetData sheetId="1">
        <row r="69">
          <cell r="A69">
            <v>2019</v>
          </cell>
          <cell r="B69">
            <v>0</v>
          </cell>
          <cell r="C69">
            <v>488.9</v>
          </cell>
          <cell r="D69">
            <v>105.7</v>
          </cell>
          <cell r="E69">
            <v>3.266</v>
          </cell>
          <cell r="F69">
            <v>28.274999999999999</v>
          </cell>
          <cell r="H69">
            <v>35.521999999999998</v>
          </cell>
          <cell r="I69">
            <v>171.08099999999999</v>
          </cell>
          <cell r="K69">
            <v>10.606999999999999</v>
          </cell>
          <cell r="L69">
            <v>0.434</v>
          </cell>
          <cell r="AF69">
            <v>1.0204491607192971</v>
          </cell>
          <cell r="AJ69">
            <v>1.004203878778452</v>
          </cell>
          <cell r="AN69">
            <v>1.0057851933025845</v>
          </cell>
          <cell r="AR69">
            <v>0.98856433373340402</v>
          </cell>
          <cell r="AV69">
            <v>1.0044862211492398</v>
          </cell>
          <cell r="AZ69">
            <v>1.0097944380790731</v>
          </cell>
          <cell r="BD69">
            <v>0.99889492656587375</v>
          </cell>
          <cell r="BH69">
            <v>0.99889982942322342</v>
          </cell>
          <cell r="BL69">
            <v>1.0007063641726572</v>
          </cell>
        </row>
        <row r="70">
          <cell r="A70">
            <v>2020</v>
          </cell>
          <cell r="B70">
            <v>0</v>
          </cell>
          <cell r="C70">
            <v>451.8</v>
          </cell>
          <cell r="D70">
            <v>77.7</v>
          </cell>
          <cell r="E70">
            <v>3.1259999999999999</v>
          </cell>
          <cell r="F70">
            <v>25.552</v>
          </cell>
          <cell r="H70">
            <v>28.193999999999999</v>
          </cell>
          <cell r="I70">
            <v>178.30099999999999</v>
          </cell>
          <cell r="K70">
            <v>11.321</v>
          </cell>
          <cell r="L70">
            <v>0.434</v>
          </cell>
          <cell r="AF70">
            <v>0.80998157155021833</v>
          </cell>
          <cell r="AJ70">
            <v>0.93852533150350081</v>
          </cell>
          <cell r="AN70">
            <v>0.90704710574059444</v>
          </cell>
          <cell r="AR70">
            <v>1.1859229978956511</v>
          </cell>
          <cell r="AV70">
            <v>0.93431872563952945</v>
          </cell>
          <cell r="AZ70">
            <v>0.82686153478058655</v>
          </cell>
          <cell r="BD70">
            <v>1.003279215135827</v>
          </cell>
          <cell r="BH70">
            <v>1.0027336768646702</v>
          </cell>
          <cell r="BL70">
            <v>1.0011493269996301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2021 Residetnial Consumption"/>
      <sheetName val="Coal 2021"/>
      <sheetName val="Natural Gas 2021"/>
      <sheetName val="Distillate 2021"/>
      <sheetName val="Kerosene 2021"/>
      <sheetName val="HGL 2021"/>
      <sheetName val="Wood 2021"/>
      <sheetName val="Electricity 2021"/>
      <sheetName val="Solar 2021"/>
      <sheetName val="Geothermal 2021"/>
      <sheetName val="Wood Old"/>
    </sheetNames>
    <sheetDataSet>
      <sheetData sheetId="0" refreshError="1"/>
      <sheetData sheetId="1">
        <row r="71">
          <cell r="A71">
            <v>2021</v>
          </cell>
          <cell r="B71">
            <v>0</v>
          </cell>
          <cell r="C71">
            <v>459.85300000000001</v>
          </cell>
          <cell r="D71">
            <v>102.249</v>
          </cell>
          <cell r="E71">
            <v>2.4950000000000001</v>
          </cell>
          <cell r="F71">
            <v>25.568000000000001</v>
          </cell>
          <cell r="H71">
            <v>29.92</v>
          </cell>
          <cell r="I71">
            <v>177.959</v>
          </cell>
          <cell r="K71">
            <v>12.243</v>
          </cell>
          <cell r="L71">
            <v>0.434</v>
          </cell>
          <cell r="AF71">
            <v>0.98537179735542668</v>
          </cell>
          <cell r="AJ71">
            <v>0.94875557372747377</v>
          </cell>
          <cell r="AN71">
            <v>1.045354445944535</v>
          </cell>
          <cell r="AR71">
            <v>0.98569000903562853</v>
          </cell>
          <cell r="AV71">
            <v>0.96280525215071866</v>
          </cell>
          <cell r="AZ71">
            <v>0.99917797819965248</v>
          </cell>
          <cell r="BD71">
            <v>1.0017815973114566</v>
          </cell>
          <cell r="BH71">
            <v>1.0012099840327435</v>
          </cell>
          <cell r="BL71">
            <v>1.0018930230367717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4209-5AE4-4BDF-A4B9-108AA59E4E29}">
  <dimension ref="A1:L46"/>
  <sheetViews>
    <sheetView tabSelected="1" topLeftCell="A13" zoomScale="70" zoomScaleNormal="70" workbookViewId="0">
      <selection activeCell="L46" sqref="L46"/>
    </sheetView>
  </sheetViews>
  <sheetFormatPr defaultRowHeight="15.2" x14ac:dyDescent="0.25"/>
  <cols>
    <col min="2" max="2" width="9.453125" bestFit="1" customWidth="1"/>
    <col min="3" max="4" width="11.453125" bestFit="1" customWidth="1"/>
    <col min="5" max="6" width="10.453125" bestFit="1" customWidth="1"/>
    <col min="7" max="7" width="14.1796875" bestFit="1" customWidth="1"/>
    <col min="8" max="8" width="10.453125" bestFit="1" customWidth="1"/>
    <col min="9" max="9" width="11.453125" bestFit="1" customWidth="1"/>
    <col min="10" max="11" width="11.453125" customWidth="1"/>
    <col min="12" max="12" width="11.453125" bestFit="1" customWidth="1"/>
  </cols>
  <sheetData>
    <row r="1" spans="1:12" x14ac:dyDescent="0.25">
      <c r="A1" s="3" t="s">
        <v>12</v>
      </c>
    </row>
    <row r="4" spans="1:12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0</v>
      </c>
      <c r="K4" s="1" t="s">
        <v>1</v>
      </c>
      <c r="L4" s="1" t="s">
        <v>2</v>
      </c>
    </row>
    <row r="5" spans="1:12" x14ac:dyDescent="0.25">
      <c r="A5">
        <v>1980</v>
      </c>
      <c r="B5" s="2">
        <v>1.7491936206186527</v>
      </c>
      <c r="C5" s="2">
        <v>339.52856842989553</v>
      </c>
      <c r="D5" s="2">
        <v>217.37362456223275</v>
      </c>
      <c r="E5" s="2">
        <v>9.7632356420352622</v>
      </c>
      <c r="F5" s="2">
        <v>9.0824533393675786</v>
      </c>
      <c r="G5" s="2">
        <v>236.21931354363559</v>
      </c>
      <c r="H5" s="2">
        <v>77.84262447175378</v>
      </c>
      <c r="I5" s="2">
        <v>104.09918998831635</v>
      </c>
      <c r="J5" s="2">
        <v>0</v>
      </c>
      <c r="K5" s="2">
        <v>0</v>
      </c>
      <c r="L5" s="2">
        <v>759.43889005421988</v>
      </c>
    </row>
    <row r="6" spans="1:12" x14ac:dyDescent="0.25">
      <c r="A6">
        <v>1981</v>
      </c>
      <c r="B6" s="2">
        <v>2.0721273649381038</v>
      </c>
      <c r="C6" s="2">
        <v>338.8005421262626</v>
      </c>
      <c r="D6" s="2">
        <v>200.38032672488075</v>
      </c>
      <c r="E6" s="2">
        <v>8.5502313297139967</v>
      </c>
      <c r="F6" s="2">
        <v>9.8056596902904225</v>
      </c>
      <c r="G6" s="2">
        <v>218.73621774488515</v>
      </c>
      <c r="H6" s="2">
        <v>87.046967842509375</v>
      </c>
      <c r="I6" s="2">
        <v>104.82822231577003</v>
      </c>
      <c r="J6" s="2">
        <v>0</v>
      </c>
      <c r="K6" s="2">
        <v>0</v>
      </c>
      <c r="L6" s="2">
        <v>751.48407739436539</v>
      </c>
    </row>
    <row r="7" spans="1:12" x14ac:dyDescent="0.25">
      <c r="A7">
        <v>1982</v>
      </c>
      <c r="B7" s="2">
        <v>2.5689737767906329</v>
      </c>
      <c r="C7" s="2">
        <v>346.34333028253405</v>
      </c>
      <c r="D7" s="2">
        <v>181.19605080100376</v>
      </c>
      <c r="E7" s="2">
        <v>10.408287401523141</v>
      </c>
      <c r="F7" s="2">
        <v>9.1124012002160129</v>
      </c>
      <c r="G7" s="2">
        <v>200.71673940274292</v>
      </c>
      <c r="H7" s="2">
        <v>76.353071011526922</v>
      </c>
      <c r="I7" s="2">
        <v>104.8658916248653</v>
      </c>
      <c r="J7" s="2">
        <v>0</v>
      </c>
      <c r="K7" s="2">
        <v>0</v>
      </c>
      <c r="L7" s="2">
        <v>730.84800609846002</v>
      </c>
    </row>
    <row r="8" spans="1:12" x14ac:dyDescent="0.25">
      <c r="A8">
        <v>1983</v>
      </c>
      <c r="B8" s="2">
        <v>1.5332057454145414</v>
      </c>
      <c r="C8" s="2">
        <v>329.44462294663316</v>
      </c>
      <c r="D8" s="2">
        <v>170.59312555131595</v>
      </c>
      <c r="E8" s="2">
        <v>8.4861809204645215</v>
      </c>
      <c r="F8" s="2">
        <v>10.535635406886334</v>
      </c>
      <c r="G8" s="2">
        <v>189.61494187866683</v>
      </c>
      <c r="H8" s="2">
        <v>99.203467882830722</v>
      </c>
      <c r="I8" s="2">
        <v>108.22405827975069</v>
      </c>
      <c r="J8" s="2">
        <v>0</v>
      </c>
      <c r="K8" s="2">
        <v>0</v>
      </c>
      <c r="L8" s="2">
        <v>728.02029673329594</v>
      </c>
    </row>
    <row r="9" spans="1:12" x14ac:dyDescent="0.25">
      <c r="A9">
        <v>1984</v>
      </c>
      <c r="B9" s="2">
        <v>2.2986929899019586</v>
      </c>
      <c r="C9" s="2">
        <v>343.56853557870909</v>
      </c>
      <c r="D9" s="2">
        <v>199.61693007610805</v>
      </c>
      <c r="E9" s="2">
        <v>20.161500642284693</v>
      </c>
      <c r="F9" s="2">
        <v>10.561372662515183</v>
      </c>
      <c r="G9" s="2">
        <v>230.33980338090794</v>
      </c>
      <c r="H9" s="2">
        <v>69.670502638766493</v>
      </c>
      <c r="I9" s="2">
        <v>112.09048614940818</v>
      </c>
      <c r="J9" s="2">
        <v>0</v>
      </c>
      <c r="K9" s="2">
        <v>0</v>
      </c>
      <c r="L9" s="2">
        <v>757.96802073769368</v>
      </c>
    </row>
    <row r="10" spans="1:12" x14ac:dyDescent="0.25">
      <c r="A10">
        <v>1985</v>
      </c>
      <c r="B10" s="2">
        <v>2.2723005535995422</v>
      </c>
      <c r="C10" s="2">
        <v>328.2011734470729</v>
      </c>
      <c r="D10" s="2">
        <v>201.10434424792552</v>
      </c>
      <c r="E10" s="2">
        <v>18.251894810921627</v>
      </c>
      <c r="F10" s="2">
        <v>11.391129607628885</v>
      </c>
      <c r="G10" s="2">
        <v>230.74736866647606</v>
      </c>
      <c r="H10" s="2">
        <v>72.740437256291983</v>
      </c>
      <c r="I10" s="2">
        <v>111.98299317389679</v>
      </c>
      <c r="J10" s="2">
        <v>0</v>
      </c>
      <c r="K10" s="2">
        <v>0</v>
      </c>
      <c r="L10" s="2">
        <v>745.94427309733726</v>
      </c>
    </row>
    <row r="11" spans="1:12" x14ac:dyDescent="0.25">
      <c r="A11">
        <v>1986</v>
      </c>
      <c r="B11" s="2">
        <v>2.6188100223941184</v>
      </c>
      <c r="C11" s="2">
        <v>345.88708775906042</v>
      </c>
      <c r="D11" s="2">
        <v>221.15971847440122</v>
      </c>
      <c r="E11" s="2">
        <v>12.52517365182676</v>
      </c>
      <c r="F11" s="2">
        <v>11.55445022508351</v>
      </c>
      <c r="G11" s="2">
        <v>245.23934235131148</v>
      </c>
      <c r="H11" s="2">
        <v>66.557035366863289</v>
      </c>
      <c r="I11" s="2">
        <v>115.41423850566183</v>
      </c>
      <c r="J11" s="2">
        <v>0</v>
      </c>
      <c r="K11" s="2">
        <v>0</v>
      </c>
      <c r="L11" s="2">
        <v>775.71651400529117</v>
      </c>
    </row>
    <row r="12" spans="1:12" x14ac:dyDescent="0.25">
      <c r="A12">
        <v>1987</v>
      </c>
      <c r="B12" s="2">
        <v>2.1770937075987047</v>
      </c>
      <c r="C12" s="2">
        <v>344.87184847014197</v>
      </c>
      <c r="D12" s="2">
        <v>241.35587068930505</v>
      </c>
      <c r="E12" s="2">
        <v>18.2118164644606</v>
      </c>
      <c r="F12" s="2">
        <v>13.479509885619139</v>
      </c>
      <c r="G12" s="2">
        <v>273.0471970393848</v>
      </c>
      <c r="H12" s="2">
        <v>59.369325736255625</v>
      </c>
      <c r="I12" s="2">
        <v>120.36193944507494</v>
      </c>
      <c r="J12" s="2">
        <v>0</v>
      </c>
      <c r="K12" s="2">
        <v>0</v>
      </c>
      <c r="L12" s="2">
        <v>799.82740439845611</v>
      </c>
    </row>
    <row r="13" spans="1:12" x14ac:dyDescent="0.25">
      <c r="A13">
        <v>1988</v>
      </c>
      <c r="B13" s="2">
        <v>1.7015924679680006</v>
      </c>
      <c r="C13" s="2">
        <v>359.04810351222619</v>
      </c>
      <c r="D13" s="2">
        <v>236.30024088964097</v>
      </c>
      <c r="E13" s="2">
        <v>23.670293336658286</v>
      </c>
      <c r="F13" s="2">
        <v>13.311415962045393</v>
      </c>
      <c r="G13" s="2">
        <v>273.28195018834464</v>
      </c>
      <c r="H13" s="2">
        <v>59.897363555619272</v>
      </c>
      <c r="I13" s="2">
        <v>127.42134280715113</v>
      </c>
      <c r="J13" s="2">
        <v>0</v>
      </c>
      <c r="K13" s="2">
        <v>0</v>
      </c>
      <c r="L13" s="2">
        <v>821.35035253130923</v>
      </c>
    </row>
    <row r="14" spans="1:12" x14ac:dyDescent="0.25">
      <c r="A14">
        <v>1989</v>
      </c>
      <c r="B14" s="2">
        <v>1.5998053758440114</v>
      </c>
      <c r="C14" s="2">
        <v>364.35966629637682</v>
      </c>
      <c r="D14" s="2">
        <v>218.02798028591226</v>
      </c>
      <c r="E14" s="2">
        <v>15.771619085694573</v>
      </c>
      <c r="F14" s="2">
        <v>14.049528629056312</v>
      </c>
      <c r="G14" s="2">
        <v>247.84912800066314</v>
      </c>
      <c r="H14" s="2">
        <v>60.128153318772007</v>
      </c>
      <c r="I14" s="2">
        <v>129.25952305719429</v>
      </c>
      <c r="J14" s="2">
        <v>0.255</v>
      </c>
      <c r="K14" s="2">
        <v>-2.9476857639383097E-2</v>
      </c>
      <c r="L14" s="2">
        <v>803.42179919121122</v>
      </c>
    </row>
    <row r="15" spans="1:12" x14ac:dyDescent="0.25">
      <c r="A15">
        <v>1990</v>
      </c>
      <c r="B15" s="2">
        <v>1.3844542267672202</v>
      </c>
      <c r="C15" s="2">
        <v>365.0777947713359</v>
      </c>
      <c r="D15" s="2">
        <v>193.68842172809792</v>
      </c>
      <c r="E15" s="2">
        <v>9.9381011380876956</v>
      </c>
      <c r="F15" s="2">
        <v>14.128007062225409</v>
      </c>
      <c r="G15" s="2">
        <v>217.75452992841102</v>
      </c>
      <c r="H15" s="2">
        <v>41.897064912197251</v>
      </c>
      <c r="I15" s="2">
        <v>131.58817013113563</v>
      </c>
      <c r="J15" s="2">
        <v>0.27200000000000002</v>
      </c>
      <c r="K15" s="2">
        <v>1.3229596146201065E-2</v>
      </c>
      <c r="L15" s="2">
        <v>757.98724356599325</v>
      </c>
    </row>
    <row r="16" spans="1:12" x14ac:dyDescent="0.25">
      <c r="A16">
        <v>1991</v>
      </c>
      <c r="B16" s="2">
        <v>1.2743373977246037</v>
      </c>
      <c r="C16" s="2">
        <v>360.83242324215308</v>
      </c>
      <c r="D16" s="2">
        <v>175.32004981081397</v>
      </c>
      <c r="E16" s="2">
        <v>11.827958430142369</v>
      </c>
      <c r="F16" s="2">
        <v>17.65460118337046</v>
      </c>
      <c r="G16" s="2">
        <v>204.80260942432679</v>
      </c>
      <c r="H16" s="2">
        <v>42.520545357018314</v>
      </c>
      <c r="I16" s="2">
        <v>133.1429999143094</v>
      </c>
      <c r="J16" s="2">
        <v>0.28699999999999998</v>
      </c>
      <c r="K16" s="2">
        <v>3.5106769225182431E-2</v>
      </c>
      <c r="L16" s="2">
        <v>742.89502210475746</v>
      </c>
    </row>
    <row r="17" spans="1:12" x14ac:dyDescent="0.25">
      <c r="A17">
        <v>1992</v>
      </c>
      <c r="B17" s="2">
        <v>1.2102614149951081</v>
      </c>
      <c r="C17" s="2">
        <v>379.32584182122781</v>
      </c>
      <c r="D17" s="2">
        <v>184.37244542753359</v>
      </c>
      <c r="E17" s="2">
        <v>7.1366533520769657</v>
      </c>
      <c r="F17" s="2">
        <v>17.50867106913573</v>
      </c>
      <c r="G17" s="2">
        <v>209.0177698487463</v>
      </c>
      <c r="H17" s="2">
        <v>40.104960771618011</v>
      </c>
      <c r="I17" s="2">
        <v>132.78410145659237</v>
      </c>
      <c r="J17" s="2">
        <v>0.309</v>
      </c>
      <c r="K17" s="2">
        <v>4.3487866141855021E-2</v>
      </c>
      <c r="L17" s="2">
        <v>762.79542317932146</v>
      </c>
    </row>
    <row r="18" spans="1:12" x14ac:dyDescent="0.25">
      <c r="A18">
        <v>1993</v>
      </c>
      <c r="B18" s="2">
        <v>1.0045832476359691</v>
      </c>
      <c r="C18" s="2">
        <v>384.22526318445762</v>
      </c>
      <c r="D18" s="2">
        <v>173.28398733750447</v>
      </c>
      <c r="E18" s="2">
        <v>8.9223864254943859</v>
      </c>
      <c r="F18" s="2">
        <v>15.09004733158336</v>
      </c>
      <c r="G18" s="2">
        <v>197.2964210945822</v>
      </c>
      <c r="H18" s="2">
        <v>53.023908360124402</v>
      </c>
      <c r="I18" s="2">
        <v>135.95895222020513</v>
      </c>
      <c r="J18" s="2">
        <v>0.33100000000000002</v>
      </c>
      <c r="K18" s="2">
        <v>0.12369722765312452</v>
      </c>
      <c r="L18" s="2">
        <v>771.96382533465851</v>
      </c>
    </row>
    <row r="19" spans="1:12" x14ac:dyDescent="0.25">
      <c r="A19">
        <v>1994</v>
      </c>
      <c r="B19" s="2">
        <v>0.68617626156351053</v>
      </c>
      <c r="C19" s="2">
        <v>385.91102333474635</v>
      </c>
      <c r="D19" s="2">
        <v>168.83421585009114</v>
      </c>
      <c r="E19" s="2">
        <v>7.9587954779733519</v>
      </c>
      <c r="F19" s="2">
        <v>15.247261531304771</v>
      </c>
      <c r="G19" s="2">
        <v>192.04027285936925</v>
      </c>
      <c r="H19" s="2">
        <v>50.710162911649363</v>
      </c>
      <c r="I19" s="2">
        <v>136.84365608775713</v>
      </c>
      <c r="J19" s="2">
        <v>0.39100000000000001</v>
      </c>
      <c r="K19" s="2">
        <v>6.7978986573664343E-2</v>
      </c>
      <c r="L19" s="2">
        <v>766.65027044165913</v>
      </c>
    </row>
    <row r="20" spans="1:12" x14ac:dyDescent="0.25">
      <c r="A20">
        <v>1995</v>
      </c>
      <c r="B20" s="2">
        <v>0.70873025774429788</v>
      </c>
      <c r="C20" s="2">
        <v>381.02411186198708</v>
      </c>
      <c r="D20" s="2">
        <v>164.2971328804972</v>
      </c>
      <c r="E20" s="2">
        <v>7.0570695507651324</v>
      </c>
      <c r="F20" s="2">
        <v>15.838377930974268</v>
      </c>
      <c r="G20" s="2">
        <v>187.19258036223661</v>
      </c>
      <c r="H20" s="2">
        <v>51.563152449249039</v>
      </c>
      <c r="I20" s="2">
        <v>135.9435469643754</v>
      </c>
      <c r="J20" s="2">
        <v>0.44400000000000001</v>
      </c>
      <c r="K20" s="2">
        <v>6.3587060744136406E-2</v>
      </c>
      <c r="L20" s="2">
        <v>756.93970895633663</v>
      </c>
    </row>
    <row r="21" spans="1:12" x14ac:dyDescent="0.25">
      <c r="A21">
        <v>1996</v>
      </c>
      <c r="B21" s="2">
        <v>0.8282041858637561</v>
      </c>
      <c r="C21" s="2">
        <v>400.74911810062258</v>
      </c>
      <c r="D21" s="2">
        <v>170.73796340951247</v>
      </c>
      <c r="E21" s="2">
        <v>8.2898172421377971</v>
      </c>
      <c r="F21" s="2">
        <v>17.185778156807984</v>
      </c>
      <c r="G21" s="2">
        <v>196.21355880845823</v>
      </c>
      <c r="H21" s="2">
        <v>52.785429350680566</v>
      </c>
      <c r="I21" s="2">
        <v>137.69303913393321</v>
      </c>
      <c r="J21" s="2">
        <v>0.50600000000000001</v>
      </c>
      <c r="K21" s="2">
        <v>6.172099887517464E-2</v>
      </c>
      <c r="L21" s="2">
        <v>788.83707057843344</v>
      </c>
    </row>
    <row r="22" spans="1:12" x14ac:dyDescent="0.25">
      <c r="A22">
        <v>1997</v>
      </c>
      <c r="B22" s="2">
        <v>0.68517183277197247</v>
      </c>
      <c r="C22" s="2">
        <v>377.33201845366148</v>
      </c>
      <c r="D22" s="2">
        <v>167.53471942489509</v>
      </c>
      <c r="E22" s="2">
        <v>9.9496191156991323</v>
      </c>
      <c r="F22" s="2">
        <v>15.270947494545551</v>
      </c>
      <c r="G22" s="2">
        <v>192.75528603513976</v>
      </c>
      <c r="H22" s="2">
        <v>82.615118975863396</v>
      </c>
      <c r="I22" s="2">
        <v>136.95226745505133</v>
      </c>
      <c r="J22" s="2">
        <v>0.52900000000000003</v>
      </c>
      <c r="K22" s="2">
        <v>5.9769831867449177E-2</v>
      </c>
      <c r="L22" s="2">
        <v>790.92863258435546</v>
      </c>
    </row>
    <row r="23" spans="1:12" x14ac:dyDescent="0.25">
      <c r="A23">
        <v>1998</v>
      </c>
      <c r="B23" s="2">
        <v>0.4324149624267028</v>
      </c>
      <c r="C23" s="2">
        <v>378.11805680348658</v>
      </c>
      <c r="D23" s="2">
        <v>166.0412707423821</v>
      </c>
      <c r="E23" s="2">
        <v>10.358286677977144</v>
      </c>
      <c r="F23" s="2">
        <v>15.799227760041694</v>
      </c>
      <c r="G23" s="2">
        <v>192.19878518040093</v>
      </c>
      <c r="H23" s="2">
        <v>78.514838888750802</v>
      </c>
      <c r="I23" s="2">
        <v>138.1866336346115</v>
      </c>
      <c r="J23" s="2">
        <v>0.54200000000000004</v>
      </c>
      <c r="K23" s="2">
        <v>4.6650156765517183E-2</v>
      </c>
      <c r="L23" s="2">
        <v>788.03937962644204</v>
      </c>
    </row>
    <row r="24" spans="1:12" x14ac:dyDescent="0.25">
      <c r="A24">
        <v>1999</v>
      </c>
      <c r="B24" s="2">
        <v>0.56599886307533942</v>
      </c>
      <c r="C24" s="2">
        <v>396.48765099254655</v>
      </c>
      <c r="D24" s="2">
        <v>170.60626209071947</v>
      </c>
      <c r="E24" s="2">
        <v>13.040305935139111</v>
      </c>
      <c r="F24" s="2">
        <v>16.869410048672449</v>
      </c>
      <c r="G24" s="2">
        <v>200.51597807453103</v>
      </c>
      <c r="H24" s="2">
        <v>78.257811252778012</v>
      </c>
      <c r="I24" s="2">
        <v>145.7674918829178</v>
      </c>
      <c r="J24" s="2">
        <v>0.54600000000000004</v>
      </c>
      <c r="K24" s="2">
        <v>6.6801367259206365E-2</v>
      </c>
      <c r="L24" s="2">
        <v>822.20773243310805</v>
      </c>
    </row>
    <row r="25" spans="1:12" x14ac:dyDescent="0.25">
      <c r="A25">
        <v>2000</v>
      </c>
      <c r="B25" s="2">
        <v>0.2795710907531358</v>
      </c>
      <c r="C25" s="2">
        <v>406.71033126933685</v>
      </c>
      <c r="D25" s="2">
        <v>202.28261766681803</v>
      </c>
      <c r="E25" s="2">
        <v>13.3623270874303</v>
      </c>
      <c r="F25" s="2">
        <v>21.655316148527834</v>
      </c>
      <c r="G25" s="2">
        <v>237.30026090277616</v>
      </c>
      <c r="H25" s="2">
        <v>81.97538314282582</v>
      </c>
      <c r="I25" s="2">
        <v>147.11144786771837</v>
      </c>
      <c r="J25" s="2">
        <v>0.53900000000000003</v>
      </c>
      <c r="K25" s="2">
        <v>6.4870960878252587E-2</v>
      </c>
      <c r="L25" s="2">
        <v>873.98086523428867</v>
      </c>
    </row>
    <row r="26" spans="1:12" x14ac:dyDescent="0.25">
      <c r="A26">
        <v>2001</v>
      </c>
      <c r="B26" s="2">
        <v>0.32339798839631001</v>
      </c>
      <c r="C26" s="2">
        <v>404.81718576570751</v>
      </c>
      <c r="D26" s="2">
        <v>219.69809594659256</v>
      </c>
      <c r="E26" s="2">
        <v>13.362953480139405</v>
      </c>
      <c r="F26" s="2">
        <v>16.987473197281304</v>
      </c>
      <c r="G26" s="2">
        <v>250.04852262401326</v>
      </c>
      <c r="H26" s="2">
        <v>55.857025711798869</v>
      </c>
      <c r="I26" s="2">
        <v>150.7270979178985</v>
      </c>
      <c r="J26" s="2">
        <v>0.53800000000000003</v>
      </c>
      <c r="K26" s="2">
        <v>6.568139979937565E-2</v>
      </c>
      <c r="L26" s="2">
        <v>862.37691140761376</v>
      </c>
    </row>
    <row r="27" spans="1:12" x14ac:dyDescent="0.25">
      <c r="A27">
        <v>2002</v>
      </c>
      <c r="B27" s="2">
        <v>0.14116987783365259</v>
      </c>
      <c r="C27" s="2">
        <v>392.54969914011389</v>
      </c>
      <c r="D27" s="2">
        <v>197.1137998954909</v>
      </c>
      <c r="E27" s="2">
        <v>9.1873378463537971</v>
      </c>
      <c r="F27" s="2">
        <v>19.649099713593671</v>
      </c>
      <c r="G27" s="2">
        <v>225.95023745543836</v>
      </c>
      <c r="H27" s="2">
        <v>56.435895864312656</v>
      </c>
      <c r="I27" s="2">
        <v>157.7059669422724</v>
      </c>
      <c r="J27" s="2">
        <v>0.55000000000000004</v>
      </c>
      <c r="K27" s="2">
        <v>7.87749735550268E-2</v>
      </c>
      <c r="L27" s="2">
        <v>833.41174425352597</v>
      </c>
    </row>
    <row r="28" spans="1:12" x14ac:dyDescent="0.25">
      <c r="A28">
        <v>2003</v>
      </c>
      <c r="B28" s="2">
        <v>0.26396186718781672</v>
      </c>
      <c r="C28" s="2">
        <v>406.48543257192597</v>
      </c>
      <c r="D28" s="2">
        <v>197.14758653848881</v>
      </c>
      <c r="E28" s="2">
        <v>9.4338993183223323</v>
      </c>
      <c r="F28" s="2">
        <v>18.443448566726442</v>
      </c>
      <c r="G28" s="2">
        <v>225.02493442353756</v>
      </c>
      <c r="H28" s="2">
        <v>58.496796463010376</v>
      </c>
      <c r="I28" s="2">
        <v>160.70834907106905</v>
      </c>
      <c r="J28" s="2">
        <v>0.56200000000000006</v>
      </c>
      <c r="K28" s="2">
        <v>0.10559785120445063</v>
      </c>
      <c r="L28" s="2">
        <v>851.64707224793528</v>
      </c>
    </row>
    <row r="29" spans="1:12" x14ac:dyDescent="0.25">
      <c r="A29">
        <v>2004</v>
      </c>
      <c r="B29" s="2">
        <v>0.39372194268258254</v>
      </c>
      <c r="C29" s="2">
        <v>398.3282171764526</v>
      </c>
      <c r="D29" s="2">
        <v>197.25348574559288</v>
      </c>
      <c r="E29" s="2">
        <v>11.78066295003117</v>
      </c>
      <c r="F29" s="2">
        <v>19.45816320531263</v>
      </c>
      <c r="G29" s="2">
        <v>228.49231190093667</v>
      </c>
      <c r="H29" s="2">
        <v>60.263741894975375</v>
      </c>
      <c r="I29" s="2">
        <v>161.85597727512894</v>
      </c>
      <c r="J29" s="2">
        <v>0.65100000000000002</v>
      </c>
      <c r="K29" s="2">
        <v>0.10593312765082</v>
      </c>
      <c r="L29" s="2">
        <v>850.09090331782716</v>
      </c>
    </row>
    <row r="30" spans="1:12" x14ac:dyDescent="0.25">
      <c r="A30">
        <v>2005</v>
      </c>
      <c r="B30" s="2">
        <v>0.31103519070722824</v>
      </c>
      <c r="C30" s="2">
        <v>411.54942949048751</v>
      </c>
      <c r="D30" s="2">
        <v>201.80270214694045</v>
      </c>
      <c r="E30" s="2">
        <v>12.571469979475033</v>
      </c>
      <c r="F30" s="2">
        <v>17.707467017876095</v>
      </c>
      <c r="G30" s="2">
        <v>232.08163914429159</v>
      </c>
      <c r="H30" s="2">
        <v>50.351066732343874</v>
      </c>
      <c r="I30" s="2">
        <v>171.42529921999335</v>
      </c>
      <c r="J30" s="2">
        <v>0.80600000000000005</v>
      </c>
      <c r="K30" s="2">
        <v>0.13578955788690825</v>
      </c>
      <c r="L30" s="2">
        <v>866.66025933571063</v>
      </c>
    </row>
    <row r="31" spans="1:12" x14ac:dyDescent="0.25">
      <c r="A31">
        <v>2006</v>
      </c>
      <c r="B31" s="2">
        <v>0.38681148125746717</v>
      </c>
      <c r="C31" s="2">
        <v>385.91208001321758</v>
      </c>
      <c r="D31" s="2">
        <v>162.98914313188592</v>
      </c>
      <c r="E31" s="2">
        <v>9.9203669583596739</v>
      </c>
      <c r="F31" s="2">
        <v>16.794727292258916</v>
      </c>
      <c r="G31" s="2">
        <v>189.70423738250452</v>
      </c>
      <c r="H31" s="2">
        <v>44.508381391688133</v>
      </c>
      <c r="I31" s="2">
        <v>165.49761850756974</v>
      </c>
      <c r="J31" s="2">
        <v>0.95899999999999996</v>
      </c>
      <c r="K31" s="2">
        <v>0.12727499471534148</v>
      </c>
      <c r="L31" s="2">
        <v>787.09540377095266</v>
      </c>
    </row>
    <row r="32" spans="1:12" x14ac:dyDescent="0.25">
      <c r="A32">
        <v>2007</v>
      </c>
      <c r="B32" s="2">
        <v>0.30937145275805239</v>
      </c>
      <c r="C32" s="2">
        <v>405.81183530139998</v>
      </c>
      <c r="D32" s="2">
        <v>172.686116147402</v>
      </c>
      <c r="E32" s="2">
        <v>7.5162617608457998</v>
      </c>
      <c r="F32" s="2">
        <v>18.158743236756866</v>
      </c>
      <c r="G32" s="2">
        <v>198.36112114500466</v>
      </c>
      <c r="H32" s="2">
        <v>49.446748158240553</v>
      </c>
      <c r="I32" s="2">
        <v>171.59397690118757</v>
      </c>
      <c r="J32" s="2">
        <v>1.089</v>
      </c>
      <c r="K32" s="2">
        <v>0.1677040401133795</v>
      </c>
      <c r="L32" s="2">
        <v>826.77975699870433</v>
      </c>
    </row>
    <row r="33" spans="1:12" x14ac:dyDescent="0.25">
      <c r="A33">
        <v>2008</v>
      </c>
      <c r="B33" s="2">
        <v>0</v>
      </c>
      <c r="C33" s="2">
        <v>399.96230794969517</v>
      </c>
      <c r="D33" s="2">
        <v>161.70687973600613</v>
      </c>
      <c r="E33" s="2">
        <v>3.7624713027745673</v>
      </c>
      <c r="F33" s="2">
        <v>22.456117214685605</v>
      </c>
      <c r="G33" s="2">
        <v>187.92546825346631</v>
      </c>
      <c r="H33" s="2">
        <v>55.350800414458021</v>
      </c>
      <c r="I33" s="2">
        <v>167.68583016093615</v>
      </c>
      <c r="J33" s="2">
        <v>1.256</v>
      </c>
      <c r="K33" s="2">
        <v>0.19510142049400891</v>
      </c>
      <c r="L33" s="2">
        <v>812.37550819904959</v>
      </c>
    </row>
    <row r="34" spans="1:12" x14ac:dyDescent="0.25">
      <c r="A34">
        <v>2009</v>
      </c>
      <c r="B34" s="2">
        <v>0</v>
      </c>
      <c r="C34" s="2">
        <v>403.68171755330013</v>
      </c>
      <c r="D34" s="2">
        <v>117.44502900351993</v>
      </c>
      <c r="E34" s="2">
        <v>5.6196088354470373</v>
      </c>
      <c r="F34" s="2">
        <v>22.273254524922944</v>
      </c>
      <c r="G34" s="2">
        <v>145.33789236388992</v>
      </c>
      <c r="H34" s="2">
        <v>23.626574006132731</v>
      </c>
      <c r="I34" s="2">
        <v>165.55948918728288</v>
      </c>
      <c r="J34" s="2">
        <v>1.3420000000000001</v>
      </c>
      <c r="K34" s="2">
        <v>0.23848817401145656</v>
      </c>
      <c r="L34" s="2">
        <v>739.78616128461704</v>
      </c>
    </row>
    <row r="35" spans="1:12" x14ac:dyDescent="0.25">
      <c r="A35">
        <v>2010</v>
      </c>
      <c r="B35" s="2">
        <v>0</v>
      </c>
      <c r="C35" s="2">
        <v>413.18106375833207</v>
      </c>
      <c r="D35" s="2">
        <v>117.57972495673802</v>
      </c>
      <c r="E35" s="2">
        <v>5.5111823415584826</v>
      </c>
      <c r="F35" s="2">
        <v>22.968057643344551</v>
      </c>
      <c r="G35" s="2">
        <v>146.05896494164105</v>
      </c>
      <c r="H35" s="2">
        <v>16.338761337489181</v>
      </c>
      <c r="I35" s="2">
        <v>173.38866036864545</v>
      </c>
      <c r="J35" s="2">
        <v>1.4710000000000001</v>
      </c>
      <c r="K35" s="2">
        <v>0.27858892332411506</v>
      </c>
      <c r="L35" s="2">
        <v>750.71703932943194</v>
      </c>
    </row>
    <row r="36" spans="1:12" x14ac:dyDescent="0.25">
      <c r="A36">
        <v>2011</v>
      </c>
      <c r="B36" s="2">
        <v>0</v>
      </c>
      <c r="C36" s="2">
        <v>417.55930399285489</v>
      </c>
      <c r="D36" s="2">
        <v>109.58817250426758</v>
      </c>
      <c r="E36" s="2">
        <v>3.9960036944541457</v>
      </c>
      <c r="F36" s="2">
        <v>20.441718077020063</v>
      </c>
      <c r="G36" s="2">
        <v>134.02589427574179</v>
      </c>
      <c r="H36" s="2">
        <v>16.674433562650503</v>
      </c>
      <c r="I36" s="2">
        <v>174.70104287248961</v>
      </c>
      <c r="J36" s="2">
        <v>1.591</v>
      </c>
      <c r="K36" s="2">
        <v>0.68956571707073711</v>
      </c>
      <c r="L36" s="2">
        <v>745.24124042080757</v>
      </c>
    </row>
    <row r="37" spans="1:12" x14ac:dyDescent="0.25">
      <c r="A37">
        <v>2012</v>
      </c>
      <c r="B37" s="2">
        <v>0</v>
      </c>
      <c r="C37" s="2">
        <v>405.32830000538002</v>
      </c>
      <c r="D37" s="2">
        <v>137.91719032659213</v>
      </c>
      <c r="E37" s="2">
        <v>1.887988329284193</v>
      </c>
      <c r="F37" s="2">
        <v>18.58926726548448</v>
      </c>
      <c r="G37" s="2">
        <v>158.39444592136078</v>
      </c>
      <c r="H37" s="2">
        <v>13.235801842116885</v>
      </c>
      <c r="I37" s="2">
        <v>172.75799465729804</v>
      </c>
      <c r="J37" s="2">
        <v>1.7629999999999999</v>
      </c>
      <c r="K37" s="2">
        <v>0.41326353176388364</v>
      </c>
      <c r="L37" s="2">
        <v>751.89280595791968</v>
      </c>
    </row>
    <row r="38" spans="1:12" x14ac:dyDescent="0.25">
      <c r="A38">
        <v>2013</v>
      </c>
      <c r="B38" s="2">
        <v>0</v>
      </c>
      <c r="C38" s="2">
        <v>426.65768461408476</v>
      </c>
      <c r="D38" s="2">
        <v>103.90234269715954</v>
      </c>
      <c r="E38" s="2">
        <v>2.2639581788392849</v>
      </c>
      <c r="F38" s="2">
        <v>19.1968061783755</v>
      </c>
      <c r="G38" s="2">
        <v>125.36310705437432</v>
      </c>
      <c r="H38" s="2">
        <v>21.996544023214508</v>
      </c>
      <c r="I38" s="2">
        <v>173.22450880509388</v>
      </c>
      <c r="J38" s="2">
        <v>2.0099999999999998</v>
      </c>
      <c r="K38" s="2">
        <v>0.43717336475961677</v>
      </c>
      <c r="L38" s="2">
        <v>749.68901786152696</v>
      </c>
    </row>
    <row r="39" spans="1:12" x14ac:dyDescent="0.25">
      <c r="A39">
        <v>2014</v>
      </c>
      <c r="B39" s="2">
        <v>0</v>
      </c>
      <c r="C39" s="2">
        <v>454.05588509713863</v>
      </c>
      <c r="D39" s="2">
        <v>108.66048564966255</v>
      </c>
      <c r="E39" s="2">
        <v>4.0694962790159694</v>
      </c>
      <c r="F39" s="2">
        <v>23.692325878172202</v>
      </c>
      <c r="G39" s="2">
        <v>136.42230780685071</v>
      </c>
      <c r="H39" s="2">
        <v>20.942786252358388</v>
      </c>
      <c r="I39" s="2">
        <v>171.16222552892881</v>
      </c>
      <c r="J39" s="2">
        <v>2.82</v>
      </c>
      <c r="K39" s="2">
        <v>0.43265534711773929</v>
      </c>
      <c r="L39" s="2">
        <v>785.83586003239429</v>
      </c>
    </row>
    <row r="40" spans="1:12" x14ac:dyDescent="0.25">
      <c r="A40">
        <v>2015</v>
      </c>
      <c r="B40" s="2">
        <v>0</v>
      </c>
      <c r="C40" s="2">
        <v>463.9559333466525</v>
      </c>
      <c r="D40" s="2">
        <v>120.95368608496888</v>
      </c>
      <c r="E40" s="2">
        <v>2.6276239217720292</v>
      </c>
      <c r="F40" s="2">
        <v>22.301394498319535</v>
      </c>
      <c r="G40" s="2">
        <v>145.88270450506045</v>
      </c>
      <c r="H40" s="2">
        <v>36.394382437085518</v>
      </c>
      <c r="I40" s="2">
        <v>173.92153396230879</v>
      </c>
      <c r="J40" s="2">
        <v>4.2770000000000001</v>
      </c>
      <c r="K40" s="2">
        <v>0.4377845876739212</v>
      </c>
      <c r="L40" s="2">
        <v>824.86933883878123</v>
      </c>
    </row>
    <row r="41" spans="1:12" x14ac:dyDescent="0.25">
      <c r="A41">
        <v>2016</v>
      </c>
      <c r="B41" s="2">
        <v>0</v>
      </c>
      <c r="C41" s="2">
        <v>452.31881069987747</v>
      </c>
      <c r="D41" s="2">
        <v>95.904300835449632</v>
      </c>
      <c r="E41" s="2">
        <v>3.0269118827831276</v>
      </c>
      <c r="F41" s="2">
        <v>22.781040363761161</v>
      </c>
      <c r="G41" s="2">
        <v>121.71225308199392</v>
      </c>
      <c r="H41" s="2">
        <v>36.644343243249416</v>
      </c>
      <c r="I41" s="2">
        <v>172.76855996000708</v>
      </c>
      <c r="J41" s="2">
        <v>6.3719999999999999</v>
      </c>
      <c r="K41" s="2">
        <v>0.43177036628214938</v>
      </c>
      <c r="L41" s="2">
        <v>790.24773735141002</v>
      </c>
    </row>
    <row r="42" spans="1:12" x14ac:dyDescent="0.25">
      <c r="A42">
        <v>2017</v>
      </c>
      <c r="B42" s="2">
        <v>0</v>
      </c>
      <c r="C42" s="2">
        <v>466.13072609831659</v>
      </c>
      <c r="D42" s="2">
        <v>88.27652490024434</v>
      </c>
      <c r="E42" s="2">
        <v>2.048299770846278</v>
      </c>
      <c r="F42" s="2">
        <v>23.002337311019389</v>
      </c>
      <c r="G42" s="2">
        <v>113.32716198211001</v>
      </c>
      <c r="H42" s="2">
        <v>34.645539899086479</v>
      </c>
      <c r="I42" s="2">
        <v>167.71507004535124</v>
      </c>
      <c r="J42" s="2">
        <v>8.1050000000000004</v>
      </c>
      <c r="K42" s="2">
        <v>0.42220193267394207</v>
      </c>
      <c r="L42" s="2">
        <v>790.34569995753816</v>
      </c>
    </row>
    <row r="43" spans="1:12" x14ac:dyDescent="0.25">
      <c r="A43">
        <v>2018</v>
      </c>
      <c r="B43" s="2">
        <v>0</v>
      </c>
      <c r="C43" s="2">
        <v>499.50947623207315</v>
      </c>
      <c r="D43" s="2">
        <v>107.03218559403726</v>
      </c>
      <c r="E43" s="2">
        <v>2.1637482946672195</v>
      </c>
      <c r="F43" s="2">
        <v>27.130585666543691</v>
      </c>
      <c r="G43" s="2">
        <v>136.32651955524815</v>
      </c>
      <c r="H43" s="2">
        <v>33.457053837711406</v>
      </c>
      <c r="I43" s="2">
        <v>177.39203541923095</v>
      </c>
      <c r="J43" s="2">
        <v>9.2650000000000006</v>
      </c>
      <c r="K43" s="2">
        <v>0.44248290447962468</v>
      </c>
      <c r="L43" s="2">
        <v>856.39256794874336</v>
      </c>
    </row>
    <row r="44" spans="1:12" x14ac:dyDescent="0.25">
      <c r="A44" s="4">
        <f>'[1]2020 Residetnial Consumption'!A69</f>
        <v>2019</v>
      </c>
      <c r="B44" s="5">
        <f>'[1]2020 Residetnial Consumption'!B69/'[1]2020 Residetnial Consumption'!AF69</f>
        <v>0</v>
      </c>
      <c r="C44" s="6">
        <f>'[1]2020 Residetnial Consumption'!C69/'[1]2020 Residetnial Consumption'!AJ69</f>
        <v>486.85332762776687</v>
      </c>
      <c r="D44" s="6">
        <f>'[1]2020 Residetnial Consumption'!D69/'[1]2020 Residetnial Consumption'!AN69</f>
        <v>105.09202233622541</v>
      </c>
      <c r="E44" s="6">
        <f>'[1]2020 Residetnial Consumption'!E69/'[1]2020 Residetnial Consumption'!AR69</f>
        <v>3.3037809362043751</v>
      </c>
      <c r="F44" s="6">
        <f>'[1]2020 Residetnial Consumption'!F69/'[1]2020 Residetnial Consumption'!AV69</f>
        <v>28.14871862318865</v>
      </c>
      <c r="G44" s="6">
        <f t="shared" ref="G44:G46" si="0">SUM(D44:F44)</f>
        <v>136.54452189561843</v>
      </c>
      <c r="H44" s="6">
        <f>'[1]2020 Residetnial Consumption'!H69/'[1]2020 Residetnial Consumption'!AZ69</f>
        <v>35.177456579750348</v>
      </c>
      <c r="I44" s="6">
        <f>'[1]2020 Residetnial Consumption'!I69/'[1]2020 Residetnial Consumption'!BD69</f>
        <v>171.27026622125683</v>
      </c>
      <c r="J44" s="5">
        <f>'[1]2020 Residetnial Consumption'!K69/'[1]2020 Residetnial Consumption'!BH69</f>
        <v>10.618682361898697</v>
      </c>
      <c r="K44" s="5">
        <f>'[1]2020 Residetnial Consumption'!L69/'[1]2020 Residetnial Consumption'!BL69</f>
        <v>0.43369365434066498</v>
      </c>
      <c r="L44" s="6">
        <f t="shared" ref="L44:L46" si="1">SUM(B44:K44)-G44</f>
        <v>840.89794834063184</v>
      </c>
    </row>
    <row r="45" spans="1:12" x14ac:dyDescent="0.25">
      <c r="A45" s="4">
        <f>'[1]2020 Residetnial Consumption'!A70</f>
        <v>2020</v>
      </c>
      <c r="B45" s="5">
        <f>'[1]2020 Residetnial Consumption'!B70/'[1]2020 Residetnial Consumption'!AF70</f>
        <v>0</v>
      </c>
      <c r="C45" s="6">
        <f>'[1]2020 Residetnial Consumption'!C70/'[1]2020 Residetnial Consumption'!AJ70</f>
        <v>481.39350621066825</v>
      </c>
      <c r="D45" s="6">
        <f>'[1]2020 Residetnial Consumption'!D70/'[1]2020 Residetnial Consumption'!AN70</f>
        <v>85.662585226550902</v>
      </c>
      <c r="E45" s="6">
        <f>'[1]2020 Residetnial Consumption'!E70/'[1]2020 Residetnial Consumption'!AR70</f>
        <v>2.6359215611358398</v>
      </c>
      <c r="F45" s="6">
        <f>'[1]2020 Residetnial Consumption'!F70/'[1]2020 Residetnial Consumption'!AV70</f>
        <v>27.348269170683672</v>
      </c>
      <c r="G45" s="6">
        <f t="shared" si="0"/>
        <v>115.64677595837043</v>
      </c>
      <c r="H45" s="6">
        <f>'[1]2020 Residetnial Consumption'!H70/'[1]2020 Residetnial Consumption'!AZ70</f>
        <v>34.097607415589202</v>
      </c>
      <c r="I45" s="6">
        <f>'[1]2020 Residetnial Consumption'!I70/'[1]2020 Residetnial Consumption'!BD70</f>
        <v>177.71822371089493</v>
      </c>
      <c r="J45" s="5">
        <f>'[1]2020 Residetnial Consumption'!K70/'[1]2020 Residetnial Consumption'!BH70</f>
        <v>11.290136415282571</v>
      </c>
      <c r="K45" s="5">
        <f>'[1]2020 Residetnial Consumption'!L70/'[1]2020 Residetnial Consumption'!BL70</f>
        <v>0.43350176471742297</v>
      </c>
      <c r="L45" s="6">
        <f t="shared" si="1"/>
        <v>820.57975147552281</v>
      </c>
    </row>
    <row r="46" spans="1:12" x14ac:dyDescent="0.25">
      <c r="A46" s="4">
        <f>'[2]2021 Residetnial Consumption'!A71</f>
        <v>2021</v>
      </c>
      <c r="B46" s="5">
        <f>'[2]2021 Residetnial Consumption'!B71/'[2]2021 Residetnial Consumption'!AF71</f>
        <v>0</v>
      </c>
      <c r="C46" s="6">
        <f>'[2]2021 Residetnial Consumption'!C71/'[2]2021 Residetnial Consumption'!AJ71</f>
        <v>484.69069667051139</v>
      </c>
      <c r="D46" s="6">
        <f>'[2]2021 Residetnial Consumption'!D71/'[2]2021 Residetnial Consumption'!AN71</f>
        <v>97.812756617314065</v>
      </c>
      <c r="E46" s="6">
        <f>'[2]2021 Residetnial Consumption'!E71/'[2]2021 Residetnial Consumption'!AR71</f>
        <v>2.531221760521889</v>
      </c>
      <c r="F46" s="6">
        <f>'[2]2021 Residetnial Consumption'!F71/'[2]2021 Residetnial Consumption'!AV71</f>
        <v>26.555733823518398</v>
      </c>
      <c r="G46" s="6">
        <f t="shared" si="0"/>
        <v>126.89971220135435</v>
      </c>
      <c r="H46" s="6">
        <f>'[2]2021 Residetnial Consumption'!H71/'[2]2021 Residetnial Consumption'!AZ71</f>
        <v>29.94461512643695</v>
      </c>
      <c r="I46" s="6">
        <f>'[2]2021 Residetnial Consumption'!I71/'[2]2021 Residetnial Consumption'!BD71</f>
        <v>177.64251257719209</v>
      </c>
      <c r="J46" s="5">
        <f>'[2]2021 Residetnial Consumption'!K71/'[2]2021 Residetnial Consumption'!BH71</f>
        <v>12.228204068328195</v>
      </c>
      <c r="K46" s="5">
        <f>'[2]2021 Residetnial Consumption'!L71/'[2]2021 Residetnial Consumption'!BL71</f>
        <v>0.43317998031818933</v>
      </c>
      <c r="L46" s="6">
        <f t="shared" si="1"/>
        <v>831.83892062414111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2AFF7FED-55B8-4754-85A1-97E05AD81F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</dc:creator>
  <cp:lastModifiedBy>Spencer Crough</cp:lastModifiedBy>
  <dcterms:created xsi:type="dcterms:W3CDTF">2017-09-20T08:03:40Z</dcterms:created>
  <dcterms:modified xsi:type="dcterms:W3CDTF">2023-08-16T20:02:45Z</dcterms:modified>
</cp:coreProperties>
</file>