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nyserdashare.file.core.windows.net\dem-profiles\AzDem-Profiles\candace.rossi\Documents\Downloads\"/>
    </mc:Choice>
  </mc:AlternateContent>
  <xr:revisionPtr revIDLastSave="0" documentId="13_ncr:1_{6ED1DB0A-225D-495C-8742-128BDFE9BCA5}" xr6:coauthVersionLast="47" xr6:coauthVersionMax="47" xr10:uidLastSave="{00000000-0000-0000-0000-000000000000}"/>
  <workbookProtection workbookAlgorithmName="SHA-512" workbookHashValue="6BAYm/mmZRXmO4VpqmjlX2rYkYPrv93OrfR7hovg1MLH/rmp11h2IzR3Sajro7H8PNsrtUxLi4mlJqr+vIytQg==" workbookSaltValue="WD5xEiC/ih10N/CO7K73lw==" workbookSpinCount="100000" lockStructure="1"/>
  <bookViews>
    <workbookView xWindow="-120" yWindow="-120" windowWidth="29040" windowHeight="15720" xr2:uid="{1ADB6946-701A-4B86-A417-33A4F4255571}"/>
  </bookViews>
  <sheets>
    <sheet name="2025 Calculator"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3" l="1" a="1"/>
  <c r="P10" i="3" s="1"/>
  <c r="P11" i="3" a="1"/>
  <c r="P11" i="3" s="1"/>
  <c r="Q10" i="3"/>
  <c r="N11" i="3"/>
  <c r="M11" i="3"/>
  <c r="L11" i="3"/>
  <c r="K11" i="3"/>
  <c r="O11" i="3" s="1"/>
  <c r="J11" i="3"/>
  <c r="N10" i="3"/>
  <c r="M10" i="3"/>
  <c r="L10" i="3"/>
  <c r="K10" i="3"/>
  <c r="J10" i="3"/>
  <c r="N9" i="3"/>
  <c r="M9" i="3"/>
  <c r="L9" i="3"/>
  <c r="K9" i="3"/>
  <c r="J9" i="3"/>
  <c r="P7" i="3" s="1" a="1"/>
  <c r="P7" i="3" s="1"/>
  <c r="N8" i="3"/>
  <c r="M8" i="3"/>
  <c r="L8" i="3"/>
  <c r="K8" i="3"/>
  <c r="J8" i="3"/>
  <c r="N7" i="3"/>
  <c r="M7" i="3"/>
  <c r="L7" i="3"/>
  <c r="K7" i="3"/>
  <c r="J7" i="3"/>
  <c r="N6" i="3"/>
  <c r="M6" i="3"/>
  <c r="L6" i="3"/>
  <c r="K6" i="3"/>
  <c r="J6" i="3"/>
  <c r="P6" i="3" l="1" a="1"/>
  <c r="P6" i="3" s="1"/>
  <c r="P9" i="3" a="1"/>
  <c r="P9" i="3" s="1"/>
  <c r="P8" i="3" a="1"/>
  <c r="P8" i="3" s="1"/>
  <c r="Q11" i="3"/>
  <c r="O8" i="3"/>
  <c r="O7" i="3"/>
  <c r="Q7" i="3" s="1"/>
  <c r="O9" i="3"/>
  <c r="O10" i="3"/>
  <c r="O6" i="3"/>
  <c r="Q9" i="3" l="1"/>
  <c r="Q8" i="3"/>
  <c r="Q6" i="3"/>
  <c r="Q13"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<sst xmlns="http://schemas.openxmlformats.org/spreadsheetml/2006/main" count="31" uniqueCount="31">
  <si>
    <t>NYS T&amp;F 2025 MSG 1:4 Value per Acre</t>
  </si>
  <si>
    <t>Last Updated</t>
  </si>
  <si>
    <t>NY-Sun Agricultural Mitigation Estimate Calculator</t>
  </si>
  <si>
    <t>Facility Area (# of Acres) on Mineral Soil Group:</t>
  </si>
  <si>
    <t>Payment Estimate ($) by Mineral Soil Group:</t>
  </si>
  <si>
    <t>Project (NY-Sun Application #)</t>
  </si>
  <si>
    <t>Interconnection Application Date</t>
  </si>
  <si>
    <t>MWdc</t>
  </si>
  <si>
    <t>Total Parcel(s) Area (Acres)</t>
  </si>
  <si>
    <t>MSG 1</t>
  </si>
  <si>
    <t>MSG 2</t>
  </si>
  <si>
    <t>MSG 3</t>
  </si>
  <si>
    <t>MSG 4</t>
  </si>
  <si>
    <t>MSG 5:10/ Other</t>
  </si>
  <si>
    <t>Total Facility Area (Acres)</t>
  </si>
  <si>
    <t>MSG1</t>
  </si>
  <si>
    <t>MSG2</t>
  </si>
  <si>
    <t>MSG3</t>
  </si>
  <si>
    <t>MSG4</t>
  </si>
  <si>
    <t>Sum of all Acres ($)</t>
  </si>
  <si>
    <t>Facility Area Occupation Ratio
(Total Facility Area / Total Parcel Area)</t>
  </si>
  <si>
    <t>Estimated Agricultural Mitigation Payment ($)</t>
  </si>
  <si>
    <t>Example Project 1</t>
  </si>
  <si>
    <t>Example Project 2</t>
  </si>
  <si>
    <t>Example Project 3</t>
  </si>
  <si>
    <t>Total Mitigation Payment Commitment</t>
  </si>
  <si>
    <t xml:space="preserve">Proposer Instructions </t>
  </si>
  <si>
    <t>Key Definitions</t>
  </si>
  <si>
    <r>
      <rPr>
        <b/>
        <sz val="10"/>
        <color theme="1"/>
        <rFont val="Roboto light"/>
      </rPr>
      <t xml:space="preserve">
1.</t>
    </r>
    <r>
      <rPr>
        <sz val="10"/>
        <color theme="1"/>
        <rFont val="Roboto light"/>
      </rPr>
      <t xml:space="preserve"> For each applicable project, populate Columns A, B, and C with the requested information. For stacked projects, each point of interconnection (POI) will be entered on a separate row, starting with the POI with the earliest interconnection application date in the first row and continuing in date order. 
</t>
    </r>
    <r>
      <rPr>
        <b/>
        <sz val="10"/>
        <color theme="1"/>
        <rFont val="Roboto light"/>
      </rPr>
      <t xml:space="preserve">2. </t>
    </r>
    <r>
      <rPr>
        <sz val="10"/>
        <color theme="1"/>
        <rFont val="Roboto light"/>
      </rPr>
      <t xml:space="preserve">Populate Column D with the total area, in acres, of controlled parcels and, if applicable, parcels intended to be controlled for use to construct the Facility site. This total will be the same for each POI.
</t>
    </r>
    <r>
      <rPr>
        <b/>
        <sz val="10"/>
        <color theme="1"/>
        <rFont val="Roboto light"/>
      </rPr>
      <t>3.</t>
    </r>
    <r>
      <rPr>
        <sz val="10"/>
        <color theme="1"/>
        <rFont val="Roboto light"/>
      </rPr>
      <t xml:space="preserve"> Populate Columns E through I based on the expected amount of overlap of Facility Area acres on Mineral Soil Groups (MSG) 1-10. 
</t>
    </r>
    <r>
      <rPr>
        <b/>
        <sz val="10"/>
        <color theme="1"/>
        <rFont val="Roboto light"/>
      </rPr>
      <t xml:space="preserve">4. </t>
    </r>
    <r>
      <rPr>
        <sz val="10"/>
        <color theme="1"/>
        <rFont val="Roboto light"/>
      </rPr>
      <t xml:space="preserve">Columns J through Q will automatically calculate. 
</t>
    </r>
    <r>
      <rPr>
        <b/>
        <sz val="10"/>
        <color theme="1"/>
        <rFont val="Roboto light"/>
      </rPr>
      <t>5.</t>
    </r>
    <r>
      <rPr>
        <sz val="10"/>
        <color theme="1"/>
        <rFont val="Roboto light"/>
      </rPr>
      <t xml:space="preserve"> Column P calculates the total project's Occupation Ratio. 
</t>
    </r>
    <r>
      <rPr>
        <b/>
        <sz val="10"/>
        <color theme="1"/>
        <rFont val="Roboto light"/>
      </rPr>
      <t>6.</t>
    </r>
    <r>
      <rPr>
        <sz val="10"/>
        <color theme="1"/>
        <rFont val="Roboto light"/>
      </rPr>
      <t xml:space="preserve"> Column Q will display the estimated Agricultural Mitigation Payment based on the estimated inputs for the Facility Area overlap with MSG 1-4 for each POI. The Total Mitigation Payment Commitment can be found in cell Q13.
</t>
    </r>
    <r>
      <rPr>
        <b/>
        <sz val="10"/>
        <color theme="1"/>
        <rFont val="Roboto "/>
      </rPr>
      <t>Proposers should note</t>
    </r>
    <r>
      <rPr>
        <sz val="10"/>
        <color theme="1"/>
        <rFont val="Roboto light"/>
      </rPr>
      <t xml:space="preserve"> that an Agricultural Mitigation Payment will only be required if the eligible Facility Area overlap with MSG 1-4 is equal to or greater than 30 acres. </t>
    </r>
  </si>
  <si>
    <r>
      <t xml:space="preserve">The </t>
    </r>
    <r>
      <rPr>
        <b/>
        <u/>
        <sz val="10"/>
        <color theme="1"/>
        <rFont val="Roboto light"/>
      </rPr>
      <t xml:space="preserve">Facility Area </t>
    </r>
    <r>
      <rPr>
        <sz val="10"/>
        <color theme="1"/>
        <rFont val="Roboto light"/>
      </rPr>
      <t xml:space="preserve">is defined as all land area occupied during the commercial operation of the generation facility, the associated interconnection equipment and, if applicable, energy storage equipment. Generally, this will include all areas within the facility’s perimeter security fence(s) and the applicable facility related improvements outside of fenced areas. The Facility Area shall include the area “inside the fence” of the project including all fencing inclosing the mechanical equipment such as the solar arrays, inverters, location of any combiner boxes, fuses, switches, meters, distribution boards, monitoring systems such as Balance of Systems components, interconnection equipment, and stormwater controls. The Facility Area shall additionally include improvements of the project “outside of the fence” including access roads, parking areas, stormwater controls and other permanent facilities, or structures installed at the Facility Area, except vegetative landscape screenings or appropriately buried utilities such as electrical conductors or conduit(s). 
</t>
    </r>
    <r>
      <rPr>
        <b/>
        <u/>
        <sz val="10"/>
        <color theme="1"/>
        <rFont val="Roboto light"/>
      </rPr>
      <t>Mineral Soil Groups (MSG) 1-4</t>
    </r>
    <r>
      <rPr>
        <sz val="10"/>
        <color theme="1"/>
        <rFont val="Roboto light"/>
      </rPr>
      <t xml:space="preserve"> are defined by the NYS Department of Agriculture and Markets  for each soil type in each county identified by the United State Department of Agriculture, and are used to classify the state’s agricultural lands based upon soil productivity and capability. Each county in New York State has a listing of all soil types present in the county that is associated with a specific MSG 1 through 10. MSG 1-4 are defined as being the most productive soils for agricultural use. The interactive map of MSG 1-4 is available here. 
</t>
    </r>
    <r>
      <rPr>
        <sz val="10"/>
        <color theme="8" tint="-0.249977111117893"/>
        <rFont val="Roboto"/>
      </rPr>
      <t xml:space="preserve">https://data.ny.gov/Energy-Environment/NYSERDA-2024-Soils-Data-for-use-in-the-Large-Scale/7xrz-ds9m/about_data </t>
    </r>
  </si>
  <si>
    <r>
      <t xml:space="preserve">The </t>
    </r>
    <r>
      <rPr>
        <b/>
        <u/>
        <sz val="10"/>
        <color theme="1"/>
        <rFont val="Roboto light"/>
      </rPr>
      <t>Mitigation Value per Acre</t>
    </r>
    <r>
      <rPr>
        <sz val="10"/>
        <color theme="1"/>
        <rFont val="Roboto light"/>
      </rPr>
      <t xml:space="preserve"> is defined as the dollar value for MSG 1- 4 according to the document entitled “Agricultural Assessment Values Per Acre” as prepared annually by the NYS Department of Taxation and Finance, corresponding to the year of application/proposal to NYSERDA. The Agricultural Assessment Values per Acre document is available here: </t>
    </r>
    <r>
      <rPr>
        <b/>
        <sz val="10"/>
        <color theme="8" tint="-0.249977111117893"/>
        <rFont val="Roboto "/>
      </rPr>
      <t>https://www.tax.ny.gov/pdf/publications/orpts/current-year-ag-values.pdf</t>
    </r>
    <r>
      <rPr>
        <sz val="10"/>
        <color theme="1"/>
        <rFont val="Roboto light"/>
      </rPr>
      <t xml:space="preserve">
The </t>
    </r>
    <r>
      <rPr>
        <b/>
        <u/>
        <sz val="10"/>
        <color theme="1"/>
        <rFont val="Roboto light"/>
      </rPr>
      <t>Mitigation Fund Payment</t>
    </r>
    <r>
      <rPr>
        <sz val="10"/>
        <color theme="1"/>
        <rFont val="Roboto light"/>
      </rPr>
      <t xml:space="preserve"> is the calculated amount which acts as the estimated benchmark that the Proposer would expect to pay based on the proposed site configuration (Facility Area), knowledge of on-site conditions, and before any other action to decrease this payment amount. Payment amounts may be adjusted through consultations with the AGM regarding co-agricultural opportunities, and based on the final site configuration (reduced or expanded Facility Area acreage).
For projects with Facility Areas that exceed 30 acres of overlap with MSG 1-4, the Mitigation Fund Payment must be estimated and included by the NY-Sun Participating Contractor as part of the Notice of Intent (NOI) Submission Form, and will be confirmed by NYSERDA prior to the approval of an award. The actual Mitigation Fund Payment, due at Commercial Operation Date, or deferred in accordance with an accepted Agricultural Co-Utilization Plan, will be determined by NYSERDA based on the actual site footprint and any actual Facility Area overlap with MSG 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</si>
</sst>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22">
    <font>
      <sz val="11"/>
      <color theme="1"/>
      <name val="Calibri"/>
      <family val="2"/>
      <scheme val="minor"/>
    </font>
    <font>
      <sz val="11"/>
      <color theme="1"/>
      <name val="Calibri"/>
      <family val="2"/>
      <scheme val="minor"/>
    </font>
    <font>
      <b/>
      <sz val="12"/>
      <color theme="1"/>
      <name val="Calibri"/>
      <family val="2"/>
      <scheme val="minor"/>
    </font>
    <font>
      <sz val="19"/>
      <name val="Roboto"/>
    </font>
    <font>
      <u/>
      <sz val="11"/>
      <color theme="10"/>
      <name val="Calibri"/>
      <family val="2"/>
      <scheme val="minor"/>
    </font>
    <font>
      <sz val="14"/>
      <color theme="1"/>
      <name val="Roboto"/>
    </font>
    <font>
      <sz val="11"/>
      <color theme="1"/>
      <name val="Roboto"/>
    </font>
    <font>
      <b/>
      <u/>
      <sz val="11"/>
      <color theme="10"/>
      <name val="Roboto"/>
    </font>
    <font>
      <b/>
      <sz val="11"/>
      <color theme="1"/>
      <name val="Roboto"/>
    </font>
    <font>
      <sz val="11"/>
      <name val="Roboto"/>
    </font>
    <font>
      <b/>
      <sz val="14"/>
      <color theme="1"/>
      <name val="Roboto"/>
    </font>
    <font>
      <b/>
      <sz val="12"/>
      <color rgb="FFFF0000"/>
      <name val="Roboto"/>
    </font>
    <font>
      <b/>
      <sz val="12"/>
      <color theme="1"/>
      <name val="Roboto"/>
    </font>
    <font>
      <b/>
      <sz val="16"/>
      <color theme="1"/>
      <name val="Roboto"/>
    </font>
    <font>
      <i/>
      <sz val="11"/>
      <color theme="1"/>
      <name val="Roboto light"/>
    </font>
    <font>
      <sz val="11"/>
      <color theme="1"/>
      <name val="Roboto light"/>
    </font>
    <font>
      <sz val="10"/>
      <color theme="1"/>
      <name val="Roboto light"/>
    </font>
    <font>
      <b/>
      <sz val="10"/>
      <color theme="1"/>
      <name val="Roboto light"/>
    </font>
    <font>
      <b/>
      <u/>
      <sz val="10"/>
      <color theme="1"/>
      <name val="Roboto light"/>
    </font>
    <font>
      <sz val="10"/>
      <color theme="8" tint="-0.249977111117893"/>
      <name val="Roboto"/>
    </font>
    <font>
      <b/>
      <sz val="10"/>
      <color theme="8" tint="-0.249977111117893"/>
      <name val="Roboto "/>
    </font>
    <font>
      <b/>
      <sz val="10"/>
      <color theme="1"/>
      <name val="Roboto "/>
    </font>
  </fonts>
  <fills count="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FF99"/>
        <bgColor indexed="64"/>
      </patternFill>
    </fill>
    <fill>
      <patternFill patternType="solid">
        <fgColor theme="0"/>
        <bgColor indexed="64"/>
      </patternFill>
    </fill>
  </fills>
  <borders count="24">
    <border>
      <left/>
      <right/>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06">
    <xf numFmtId="0" fontId="0" fillId="0" borderId="0" xfId="0"/>
    <xf numFmtId="0" fontId="0" fillId="2" borderId="0" xfId="0" applyFill="1"/>
    <xf numFmtId="164" fontId="0" fillId="2" borderId="0" xfId="1" applyNumberFormat="1" applyFont="1" applyFill="1" applyProtection="1"/>
    <xf numFmtId="164" fontId="0" fillId="2" borderId="0" xfId="1" applyNumberFormat="1" applyFont="1" applyFill="1" applyAlignment="1" applyProtection="1">
      <alignment horizontal="center"/>
    </xf>
    <xf numFmtId="0" fontId="2" fillId="2" borderId="0" xfId="0" applyFont="1" applyFill="1" applyAlignment="1">
      <alignment horizontal="center" wrapText="1"/>
    </xf>
    <xf numFmtId="0" fontId="3" fillId="2" borderId="0" xfId="0" applyFont="1" applyFill="1" applyAlignment="1">
      <alignment horizontal="left"/>
    </xf>
    <xf numFmtId="0" fontId="5" fillId="2" borderId="0" xfId="0" applyFont="1" applyFill="1" applyAlignment="1">
      <alignment horizontal="right"/>
    </xf>
    <xf numFmtId="164" fontId="6" fillId="2" borderId="0" xfId="1" applyNumberFormat="1" applyFont="1" applyFill="1" applyAlignment="1" applyProtection="1">
      <alignment horizontal="center"/>
    </xf>
    <xf numFmtId="0" fontId="6" fillId="2" borderId="0" xfId="0" applyFont="1" applyFill="1"/>
    <xf numFmtId="164" fontId="6" fillId="2" borderId="0" xfId="1" applyNumberFormat="1" applyFont="1" applyFill="1" applyProtection="1"/>
    <xf numFmtId="14" fontId="6" fillId="2" borderId="0" xfId="0" applyNumberFormat="1" applyFont="1" applyFill="1"/>
    <xf numFmtId="165" fontId="8" fillId="2" borderId="14" xfId="2" applyNumberFormat="1" applyFont="1" applyFill="1" applyBorder="1" applyAlignment="1" applyProtection="1">
      <alignment horizontal="right"/>
    </xf>
    <xf numFmtId="165" fontId="8" fillId="2" borderId="13" xfId="2" applyNumberFormat="1" applyFont="1" applyFill="1" applyBorder="1" applyAlignment="1" applyProtection="1">
      <alignment horizontal="right"/>
    </xf>
    <xf numFmtId="165" fontId="8" fillId="2" borderId="12" xfId="2" applyNumberFormat="1" applyFont="1" applyFill="1" applyBorder="1" applyAlignment="1" applyProtection="1">
      <alignment horizontal="right"/>
    </xf>
    <xf numFmtId="0" fontId="9" fillId="2" borderId="0" xfId="0" applyFont="1" applyFill="1" applyAlignment="1">
      <alignment horizontal="left"/>
    </xf>
    <xf numFmtId="0" fontId="9" fillId="2" borderId="0" xfId="0" applyFont="1" applyFill="1"/>
    <xf numFmtId="164" fontId="11" fillId="3" borderId="0" xfId="1" applyNumberFormat="1" applyFont="1" applyFill="1" applyAlignment="1" applyProtection="1">
      <alignment horizontal="center" vertical="center" wrapText="1"/>
    </xf>
    <xf numFmtId="164" fontId="11" fillId="3" borderId="8" xfId="1" applyNumberFormat="1" applyFont="1" applyFill="1" applyBorder="1" applyAlignment="1" applyProtection="1">
      <alignment horizontal="center" vertical="center" wrapText="1"/>
    </xf>
    <xf numFmtId="164" fontId="11" fillId="3" borderId="7" xfId="1" applyNumberFormat="1" applyFont="1" applyFill="1" applyBorder="1" applyAlignment="1" applyProtection="1">
      <alignment horizontal="center" vertical="center" wrapText="1"/>
    </xf>
    <xf numFmtId="164" fontId="12" fillId="0" borderId="6" xfId="1" applyNumberFormat="1" applyFont="1" applyBorder="1" applyAlignment="1" applyProtection="1">
      <alignment horizontal="center" vertical="center" wrapText="1"/>
    </xf>
    <xf numFmtId="49" fontId="12" fillId="0" borderId="3" xfId="0" quotePrefix="1" applyNumberFormat="1" applyFont="1" applyBorder="1" applyAlignment="1">
      <alignment horizontal="center" vertical="center" wrapText="1"/>
    </xf>
    <xf numFmtId="0" fontId="12" fillId="0" borderId="0" xfId="0" quotePrefix="1" applyFont="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2" borderId="0" xfId="0" applyFont="1" applyFill="1" applyAlignment="1">
      <alignment horizontal="center" wrapText="1"/>
    </xf>
    <xf numFmtId="0" fontId="8" fillId="6" borderId="8" xfId="0" applyFont="1" applyFill="1" applyBorder="1"/>
    <xf numFmtId="165" fontId="8" fillId="6" borderId="5" xfId="0" applyNumberFormat="1" applyFont="1" applyFill="1" applyBorder="1"/>
    <xf numFmtId="0" fontId="13" fillId="2" borderId="0" xfId="0" applyFont="1" applyFill="1"/>
    <xf numFmtId="0" fontId="14" fillId="5" borderId="0" xfId="0" applyFont="1" applyFill="1" applyProtection="1">
      <protection locked="0"/>
    </xf>
    <xf numFmtId="14" fontId="14" fillId="5" borderId="0" xfId="0" applyNumberFormat="1" applyFont="1" applyFill="1" applyProtection="1">
      <protection locked="0"/>
    </xf>
    <xf numFmtId="43" fontId="14" fillId="5" borderId="0" xfId="1" applyFont="1" applyFill="1" applyAlignment="1" applyProtection="1">
      <alignment horizontal="center"/>
      <protection locked="0"/>
    </xf>
    <xf numFmtId="164" fontId="14" fillId="5" borderId="0" xfId="1" applyNumberFormat="1" applyFont="1" applyFill="1" applyProtection="1">
      <protection locked="0"/>
    </xf>
    <xf numFmtId="164" fontId="14" fillId="5" borderId="3" xfId="1" applyNumberFormat="1" applyFont="1" applyFill="1" applyBorder="1" applyProtection="1">
      <protection locked="0"/>
    </xf>
    <xf numFmtId="164" fontId="14" fillId="5" borderId="0" xfId="1" applyNumberFormat="1" applyFont="1" applyFill="1" applyBorder="1" applyProtection="1">
      <protection locked="0"/>
    </xf>
    <xf numFmtId="164" fontId="14" fillId="5" borderId="2" xfId="1" applyNumberFormat="1" applyFont="1" applyFill="1" applyBorder="1" applyProtection="1"/>
    <xf numFmtId="165" fontId="14" fillId="5" borderId="3" xfId="0" applyNumberFormat="1" applyFont="1" applyFill="1" applyBorder="1"/>
    <xf numFmtId="165" fontId="14" fillId="5" borderId="0" xfId="0" applyNumberFormat="1" applyFont="1" applyFill="1"/>
    <xf numFmtId="165" fontId="14" fillId="5" borderId="2" xfId="0" applyNumberFormat="1" applyFont="1" applyFill="1" applyBorder="1"/>
    <xf numFmtId="9" fontId="15" fillId="5" borderId="0" xfId="3" applyFont="1" applyFill="1" applyAlignment="1" applyProtection="1">
      <alignment horizontal="center"/>
    </xf>
    <xf numFmtId="165" fontId="14" fillId="5" borderId="15" xfId="0" applyNumberFormat="1" applyFont="1" applyFill="1" applyBorder="1" applyAlignment="1">
      <alignment horizontal="right"/>
    </xf>
    <xf numFmtId="0" fontId="14" fillId="7" borderId="0" xfId="0" applyFont="1" applyFill="1" applyProtection="1">
      <protection locked="0"/>
    </xf>
    <xf numFmtId="14" fontId="14" fillId="7" borderId="0" xfId="0" applyNumberFormat="1" applyFont="1" applyFill="1" applyProtection="1">
      <protection locked="0"/>
    </xf>
    <xf numFmtId="43" fontId="14" fillId="7" borderId="0" xfId="1" applyFont="1" applyFill="1" applyAlignment="1" applyProtection="1">
      <alignment horizontal="center"/>
      <protection locked="0"/>
    </xf>
    <xf numFmtId="164" fontId="14" fillId="7" borderId="0" xfId="1" applyNumberFormat="1" applyFont="1" applyFill="1" applyProtection="1">
      <protection locked="0"/>
    </xf>
    <xf numFmtId="164" fontId="14" fillId="7" borderId="3" xfId="1" applyNumberFormat="1" applyFont="1" applyFill="1" applyBorder="1" applyProtection="1">
      <protection locked="0"/>
    </xf>
    <xf numFmtId="164" fontId="14" fillId="7" borderId="0" xfId="1" applyNumberFormat="1" applyFont="1" applyFill="1" applyBorder="1" applyProtection="1">
      <protection locked="0"/>
    </xf>
    <xf numFmtId="164" fontId="14" fillId="7" borderId="2" xfId="1" applyNumberFormat="1" applyFont="1" applyFill="1" applyBorder="1" applyProtection="1"/>
    <xf numFmtId="165" fontId="14" fillId="7" borderId="3" xfId="0" applyNumberFormat="1" applyFont="1" applyFill="1" applyBorder="1"/>
    <xf numFmtId="165" fontId="14" fillId="7" borderId="0" xfId="0" applyNumberFormat="1" applyFont="1" applyFill="1"/>
    <xf numFmtId="165" fontId="14" fillId="7" borderId="2" xfId="0" applyNumberFormat="1" applyFont="1" applyFill="1" applyBorder="1"/>
    <xf numFmtId="9" fontId="15" fillId="7" borderId="0" xfId="3" applyFont="1" applyFill="1" applyAlignment="1" applyProtection="1">
      <alignment horizontal="center"/>
    </xf>
    <xf numFmtId="165" fontId="14" fillId="7" borderId="4" xfId="0" applyNumberFormat="1" applyFont="1" applyFill="1" applyBorder="1" applyAlignment="1">
      <alignment horizontal="right"/>
    </xf>
    <xf numFmtId="0" fontId="14" fillId="0" borderId="0" xfId="0" applyFont="1" applyProtection="1">
      <protection locked="0"/>
    </xf>
    <xf numFmtId="14" fontId="14" fillId="0" borderId="0" xfId="0" applyNumberFormat="1" applyFont="1" applyProtection="1">
      <protection locked="0"/>
    </xf>
    <xf numFmtId="43" fontId="14" fillId="0" borderId="0" xfId="1" applyFont="1" applyFill="1" applyAlignment="1" applyProtection="1">
      <alignment horizontal="center"/>
      <protection locked="0"/>
    </xf>
    <xf numFmtId="164" fontId="14" fillId="0" borderId="0" xfId="1" applyNumberFormat="1" applyFont="1" applyFill="1" applyProtection="1">
      <protection locked="0"/>
    </xf>
    <xf numFmtId="164" fontId="14" fillId="0" borderId="2" xfId="1" applyNumberFormat="1" applyFont="1" applyFill="1" applyBorder="1" applyProtection="1"/>
    <xf numFmtId="165" fontId="15" fillId="5" borderId="3" xfId="0" applyNumberFormat="1" applyFont="1" applyFill="1" applyBorder="1"/>
    <xf numFmtId="165" fontId="15" fillId="5" borderId="0" xfId="0" applyNumberFormat="1" applyFont="1" applyFill="1"/>
    <xf numFmtId="165" fontId="15" fillId="5" borderId="2" xfId="0" applyNumberFormat="1" applyFont="1" applyFill="1" applyBorder="1"/>
    <xf numFmtId="165" fontId="14" fillId="5" borderId="4" xfId="0" applyNumberFormat="1" applyFont="1" applyFill="1" applyBorder="1" applyAlignment="1">
      <alignment horizontal="right"/>
    </xf>
    <xf numFmtId="165" fontId="15" fillId="7" borderId="3" xfId="0" applyNumberFormat="1" applyFont="1" applyFill="1" applyBorder="1"/>
    <xf numFmtId="165" fontId="15" fillId="7" borderId="0" xfId="0" applyNumberFormat="1" applyFont="1" applyFill="1"/>
    <xf numFmtId="165" fontId="15" fillId="7" borderId="2" xfId="0" applyNumberFormat="1" applyFont="1" applyFill="1" applyBorder="1"/>
    <xf numFmtId="0" fontId="15" fillId="5" borderId="0" xfId="0" applyFont="1" applyFill="1" applyProtection="1">
      <protection locked="0"/>
    </xf>
    <xf numFmtId="43" fontId="15" fillId="5" borderId="0" xfId="1" applyFont="1" applyFill="1" applyAlignment="1" applyProtection="1">
      <alignment horizontal="center"/>
      <protection locked="0"/>
    </xf>
    <xf numFmtId="164" fontId="15" fillId="5" borderId="0" xfId="1" applyNumberFormat="1" applyFont="1" applyFill="1" applyProtection="1">
      <protection locked="0"/>
    </xf>
    <xf numFmtId="164" fontId="15" fillId="5" borderId="3" xfId="1" applyNumberFormat="1" applyFont="1" applyFill="1" applyBorder="1" applyProtection="1">
      <protection locked="0"/>
    </xf>
    <xf numFmtId="164" fontId="15" fillId="5" borderId="0" xfId="1" applyNumberFormat="1" applyFont="1" applyFill="1" applyBorder="1" applyProtection="1">
      <protection locked="0"/>
    </xf>
    <xf numFmtId="0" fontId="15" fillId="0" borderId="0" xfId="0" applyFont="1" applyProtection="1">
      <protection locked="0"/>
    </xf>
    <xf numFmtId="43" fontId="15" fillId="0" borderId="0" xfId="1" applyFont="1" applyFill="1" applyAlignment="1" applyProtection="1">
      <alignment horizontal="center"/>
      <protection locked="0"/>
    </xf>
    <xf numFmtId="164" fontId="15" fillId="0" borderId="0" xfId="1" applyNumberFormat="1" applyFont="1" applyFill="1" applyProtection="1">
      <protection locked="0"/>
    </xf>
    <xf numFmtId="164" fontId="15" fillId="0" borderId="3" xfId="1" applyNumberFormat="1" applyFont="1" applyFill="1" applyBorder="1" applyProtection="1">
      <protection locked="0"/>
    </xf>
    <xf numFmtId="164" fontId="15" fillId="0" borderId="0" xfId="1" applyNumberFormat="1" applyFont="1" applyFill="1" applyBorder="1" applyProtection="1">
      <protection locked="0"/>
    </xf>
    <xf numFmtId="165" fontId="15" fillId="0" borderId="3" xfId="0" applyNumberFormat="1" applyFont="1" applyBorder="1"/>
    <xf numFmtId="165" fontId="15" fillId="0" borderId="0" xfId="0" applyNumberFormat="1" applyFont="1"/>
    <xf numFmtId="165" fontId="14" fillId="0" borderId="0" xfId="0" applyNumberFormat="1" applyFont="1"/>
    <xf numFmtId="165" fontId="15" fillId="0" borderId="2" xfId="0" applyNumberFormat="1" applyFont="1" applyBorder="1"/>
    <xf numFmtId="165" fontId="14" fillId="0" borderId="1" xfId="0" applyNumberFormat="1" applyFont="1" applyBorder="1" applyAlignment="1">
      <alignment horizontal="right"/>
    </xf>
    <xf numFmtId="0" fontId="16" fillId="2" borderId="0" xfId="0" applyFont="1" applyFill="1" applyAlignment="1">
      <alignment vertical="top" wrapText="1"/>
    </xf>
    <xf numFmtId="14" fontId="15" fillId="0" borderId="0" xfId="0" applyNumberFormat="1" applyFont="1" applyProtection="1">
      <protection locked="0"/>
    </xf>
    <xf numFmtId="0" fontId="16" fillId="7" borderId="17" xfId="0" applyFont="1" applyFill="1" applyBorder="1" applyAlignment="1">
      <alignment horizontal="left" vertical="top" wrapText="1"/>
    </xf>
    <xf numFmtId="0" fontId="16" fillId="7" borderId="16" xfId="0" applyFont="1" applyFill="1" applyBorder="1" applyAlignment="1">
      <alignment horizontal="left" vertical="top" wrapText="1"/>
    </xf>
    <xf numFmtId="0" fontId="16" fillId="7" borderId="19" xfId="0" applyFont="1" applyFill="1" applyBorder="1" applyAlignment="1">
      <alignment horizontal="left" vertical="top" wrapText="1"/>
    </xf>
    <xf numFmtId="0" fontId="16" fillId="7" borderId="18"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20" xfId="0" applyFont="1" applyFill="1" applyBorder="1" applyAlignment="1">
      <alignment horizontal="left" vertical="top" wrapText="1"/>
    </xf>
    <xf numFmtId="0" fontId="16" fillId="7" borderId="18" xfId="1" applyNumberFormat="1" applyFont="1" applyFill="1" applyBorder="1" applyAlignment="1" applyProtection="1">
      <alignment horizontal="left" vertical="top" wrapText="1"/>
    </xf>
    <xf numFmtId="0" fontId="16" fillId="7" borderId="0" xfId="1" applyNumberFormat="1" applyFont="1" applyFill="1" applyBorder="1" applyAlignment="1" applyProtection="1">
      <alignment horizontal="left" vertical="top" wrapText="1"/>
    </xf>
    <xf numFmtId="0" fontId="16" fillId="7" borderId="20" xfId="1" applyNumberFormat="1" applyFont="1" applyFill="1" applyBorder="1" applyAlignment="1" applyProtection="1">
      <alignment horizontal="left" vertical="top" wrapText="1"/>
    </xf>
    <xf numFmtId="0" fontId="16" fillId="7" borderId="21" xfId="1" applyNumberFormat="1" applyFont="1" applyFill="1" applyBorder="1" applyAlignment="1" applyProtection="1">
      <alignment horizontal="left" vertical="top" wrapText="1"/>
    </xf>
    <xf numFmtId="0" fontId="16" fillId="7" borderId="22" xfId="1" applyNumberFormat="1" applyFont="1" applyFill="1" applyBorder="1" applyAlignment="1" applyProtection="1">
      <alignment horizontal="left" vertical="top" wrapText="1"/>
    </xf>
    <xf numFmtId="0" fontId="16" fillId="7" borderId="23" xfId="1" applyNumberFormat="1" applyFont="1" applyFill="1" applyBorder="1" applyAlignment="1" applyProtection="1">
      <alignment horizontal="left" vertical="top" wrapText="1"/>
    </xf>
    <xf numFmtId="0" fontId="16" fillId="7" borderId="21" xfId="0" applyFont="1" applyFill="1" applyBorder="1" applyAlignment="1">
      <alignment horizontal="left" vertical="top" wrapText="1"/>
    </xf>
    <xf numFmtId="0" fontId="16" fillId="7" borderId="22" xfId="0" applyFont="1" applyFill="1" applyBorder="1" applyAlignment="1">
      <alignment horizontal="left" vertical="top" wrapText="1"/>
    </xf>
    <xf numFmtId="0" fontId="16" fillId="7" borderId="23" xfId="0" applyFont="1" applyFill="1" applyBorder="1" applyAlignment="1">
      <alignment horizontal="left" vertical="top" wrapText="1"/>
    </xf>
    <xf numFmtId="0" fontId="7" fillId="4" borderId="11" xfId="4" applyFont="1" applyFill="1" applyBorder="1" applyAlignment="1" applyProtection="1">
      <alignment horizontal="center"/>
    </xf>
    <xf numFmtId="0" fontId="7" fillId="4" borderId="10" xfId="4" applyFont="1" applyFill="1" applyBorder="1" applyAlignment="1" applyProtection="1">
      <alignment horizontal="center"/>
    </xf>
    <xf numFmtId="0" fontId="7" fillId="4" borderId="9" xfId="4" applyFont="1" applyFill="1" applyBorder="1" applyAlignment="1" applyProtection="1">
      <alignment horizontal="center"/>
    </xf>
    <xf numFmtId="164" fontId="10" fillId="4" borderId="11" xfId="1" applyNumberFormat="1" applyFont="1" applyFill="1" applyBorder="1" applyAlignment="1" applyProtection="1">
      <alignment horizontal="center"/>
    </xf>
    <xf numFmtId="164" fontId="10" fillId="4" borderId="10" xfId="1" applyNumberFormat="1" applyFont="1" applyFill="1" applyBorder="1" applyAlignment="1" applyProtection="1">
      <alignment horizontal="center"/>
    </xf>
    <xf numFmtId="164" fontId="10" fillId="4" borderId="9" xfId="1" applyNumberFormat="1" applyFont="1" applyFill="1" applyBorder="1" applyAlignment="1" applyProtection="1">
      <alignment horizontal="center"/>
    </xf>
    <xf numFmtId="0" fontId="10" fillId="4" borderId="11" xfId="0" applyFont="1" applyFill="1" applyBorder="1" applyAlignment="1">
      <alignment horizontal="center"/>
    </xf>
    <xf numFmtId="0" fontId="10" fillId="4" borderId="10" xfId="0" applyFont="1" applyFill="1" applyBorder="1" applyAlignment="1">
      <alignment horizontal="center"/>
    </xf>
    <xf numFmtId="0" fontId="10" fillId="4" borderId="9" xfId="0" applyFon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9">
    <dxf>
      <font>
        <strike val="0"/>
        <outline val="0"/>
        <shadow val="0"/>
        <u val="none"/>
        <vertAlign val="baseline"/>
        <sz val="11"/>
        <color theme="1"/>
        <name val="Roboto light"/>
        <scheme val="none"/>
      </font>
      <numFmt numFmtId="165" formatCode="&quot;$&quot;#,##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Roboto light"/>
        <scheme val="none"/>
      </font>
      <numFmt numFmtId="13" formatCode="0%"/>
      <fill>
        <patternFill patternType="none">
          <fgColor indexed="64"/>
          <bgColor auto="1"/>
        </patternFill>
      </fill>
      <alignment horizontal="center" vertical="bottom" textRotation="0" wrapText="0" indent="0" justifyLastLine="0" shrinkToFit="0" readingOrder="0"/>
      <border>
        <right style="medium">
          <color indexed="64"/>
        </right>
      </border>
      <protection locked="1" hidden="0"/>
    </dxf>
    <dxf>
      <font>
        <strike val="0"/>
        <outline val="0"/>
        <shadow val="0"/>
        <u val="none"/>
        <vertAlign val="baseline"/>
        <sz val="11"/>
        <color theme="1"/>
        <name val="Roboto light"/>
        <scheme val="none"/>
      </font>
      <numFmt numFmtId="165" formatCode="&quot;$&quot;#,##0"/>
      <fill>
        <patternFill patternType="none">
          <fgColor indexed="64"/>
          <bgColor auto="1"/>
        </patternFill>
      </fill>
      <border diagonalUp="0" diagonalDown="0" outline="0">
        <left/>
        <right style="medium">
          <color auto="1"/>
        </right>
        <top/>
        <bottom/>
      </border>
      <protection locked="1" hidden="0"/>
    </dxf>
    <dxf>
      <font>
        <i/>
        <strike val="0"/>
        <outline val="0"/>
        <shadow val="0"/>
        <u val="none"/>
        <vertAlign val="baseline"/>
        <sz val="11"/>
        <color theme="1"/>
        <name val="Roboto light"/>
        <scheme val="none"/>
      </font>
      <numFmt numFmtId="165" formatCode="&quot;$&quot;#,##0"/>
      <fill>
        <patternFill patternType="none">
          <fgColor indexed="64"/>
          <bgColor auto="1"/>
        </patternFill>
      </fill>
      <protection locked="1" hidden="0"/>
    </dxf>
    <dxf>
      <font>
        <i/>
        <strike val="0"/>
        <outline val="0"/>
        <shadow val="0"/>
        <u val="none"/>
        <vertAlign val="baseline"/>
        <sz val="11"/>
        <color theme="1"/>
        <name val="Roboto light"/>
        <scheme val="none"/>
      </font>
      <numFmt numFmtId="165" formatCode="&quot;$&quot;#,##0"/>
      <fill>
        <patternFill patternType="none">
          <fgColor indexed="64"/>
          <bgColor auto="1"/>
        </patternFill>
      </fill>
      <protection locked="1" hidden="0"/>
    </dxf>
    <dxf>
      <font>
        <strike val="0"/>
        <outline val="0"/>
        <shadow val="0"/>
        <u val="none"/>
        <vertAlign val="baseline"/>
        <sz val="11"/>
        <color theme="1"/>
        <name val="Roboto light"/>
        <scheme val="none"/>
      </font>
      <numFmt numFmtId="165" formatCode="&quot;$&quot;#,##0"/>
      <fill>
        <patternFill patternType="none">
          <fgColor indexed="64"/>
          <bgColor auto="1"/>
        </patternFill>
      </fill>
      <protection locked="1" hidden="0"/>
    </dxf>
    <dxf>
      <font>
        <strike val="0"/>
        <outline val="0"/>
        <shadow val="0"/>
        <u val="none"/>
        <vertAlign val="baseline"/>
        <sz val="11"/>
        <color theme="1"/>
        <name val="Roboto light"/>
        <scheme val="none"/>
      </font>
      <numFmt numFmtId="165" formatCode="&quot;$&quot;#,##0"/>
      <fill>
        <patternFill patternType="none">
          <fgColor indexed="64"/>
          <bgColor auto="1"/>
        </patternFill>
      </fill>
      <border diagonalUp="0" diagonalDown="0" outline="0">
        <left style="medium">
          <color auto="1"/>
        </left>
        <right/>
        <top/>
        <bottom/>
      </border>
      <protection locked="1" hidden="0"/>
    </dxf>
    <dxf>
      <font>
        <strike val="0"/>
        <outline val="0"/>
        <shadow val="0"/>
        <u val="none"/>
        <vertAlign val="baseline"/>
        <sz val="11"/>
        <color theme="1"/>
        <name val="Roboto light"/>
        <scheme val="none"/>
      </font>
      <numFmt numFmtId="164" formatCode="_(* #,##0_);_(* \(#,##0\);_(* &quot;-&quot;??_);_(@_)"/>
      <fill>
        <patternFill patternType="none">
          <fgColor indexed="64"/>
          <bgColor auto="1"/>
        </patternFill>
      </fill>
      <border diagonalUp="0" diagonalDown="0" outline="0">
        <left/>
        <right style="medium">
          <color indexed="64"/>
        </right>
      </border>
      <protection locked="1" hidden="0"/>
    </dxf>
    <dxf>
      <font>
        <strike val="0"/>
        <outline val="0"/>
        <shadow val="0"/>
        <u val="none"/>
        <vertAlign val="baseline"/>
        <sz val="11"/>
        <color theme="1"/>
        <name val="Roboto light"/>
        <scheme val="none"/>
      </font>
      <numFmt numFmtId="164" formatCode="_(* #,##0_);_(* \(#,##0\);_(* &quot;-&quot;??_);_(@_)"/>
      <fill>
        <patternFill patternType="none">
          <fgColor indexed="64"/>
          <bgColor auto="1"/>
        </patternFill>
      </fill>
      <protection locked="0" hidden="0"/>
    </dxf>
    <dxf>
      <font>
        <strike val="0"/>
        <outline val="0"/>
        <shadow val="0"/>
        <u val="none"/>
        <vertAlign val="baseline"/>
        <sz val="11"/>
        <color theme="1"/>
        <name val="Roboto light"/>
        <scheme val="none"/>
      </font>
      <numFmt numFmtId="164" formatCode="_(* #,##0_);_(* \(#,##0\);_(* &quot;-&quot;??_);_(@_)"/>
      <fill>
        <patternFill patternType="none">
          <fgColor indexed="64"/>
          <bgColor auto="1"/>
        </patternFill>
      </fill>
      <protection locked="0" hidden="0"/>
    </dxf>
    <dxf>
      <font>
        <strike val="0"/>
        <outline val="0"/>
        <shadow val="0"/>
        <u val="none"/>
        <vertAlign val="baseline"/>
        <sz val="11"/>
        <color theme="1"/>
        <name val="Roboto light"/>
        <scheme val="none"/>
      </font>
      <numFmt numFmtId="164" formatCode="_(* #,##0_);_(* \(#,##0\);_(* &quot;-&quot;??_);_(@_)"/>
      <fill>
        <patternFill patternType="none">
          <fgColor indexed="64"/>
          <bgColor auto="1"/>
        </patternFill>
      </fill>
      <protection locked="0" hidden="0"/>
    </dxf>
    <dxf>
      <font>
        <strike val="0"/>
        <outline val="0"/>
        <shadow val="0"/>
        <u val="none"/>
        <vertAlign val="baseline"/>
        <sz val="11"/>
        <color theme="1"/>
        <name val="Roboto light"/>
        <scheme val="none"/>
      </font>
      <numFmt numFmtId="164" formatCode="_(* #,##0_);_(* \(#,##0\);_(* &quot;-&quot;??_);_(@_)"/>
      <fill>
        <patternFill patternType="none">
          <fgColor indexed="64"/>
          <bgColor auto="1"/>
        </patternFill>
      </fill>
      <protection locked="0" hidden="0"/>
    </dxf>
    <dxf>
      <font>
        <strike val="0"/>
        <outline val="0"/>
        <shadow val="0"/>
        <u val="none"/>
        <vertAlign val="baseline"/>
        <sz val="11"/>
        <color theme="1"/>
        <name val="Roboto light"/>
        <scheme val="none"/>
      </font>
      <numFmt numFmtId="164" formatCode="_(* #,##0_);_(* \(#,##0\);_(* &quot;-&quot;??_);_(@_)"/>
      <fill>
        <patternFill patternType="none">
          <fgColor indexed="64"/>
          <bgColor auto="1"/>
        </patternFill>
      </fill>
      <protection locked="0" hidden="0"/>
    </dxf>
    <dxf>
      <font>
        <b val="0"/>
        <i val="0"/>
        <strike val="0"/>
        <condense val="0"/>
        <extend val="0"/>
        <outline val="0"/>
        <shadow val="0"/>
        <u val="none"/>
        <vertAlign val="baseline"/>
        <sz val="11"/>
        <color theme="1"/>
        <name val="Roboto light"/>
        <scheme val="none"/>
      </font>
      <numFmt numFmtId="164" formatCode="_(* #,##0_);_(* \(#,##0\);_(* &quot;-&quot;??_);_(@_)"/>
      <fill>
        <patternFill patternType="none">
          <fgColor indexed="64"/>
          <bgColor auto="1"/>
        </patternFill>
      </fill>
      <protection locked="0" hidden="0"/>
    </dxf>
    <dxf>
      <font>
        <b val="0"/>
        <i val="0"/>
        <strike val="0"/>
        <condense val="0"/>
        <extend val="0"/>
        <outline val="0"/>
        <shadow val="0"/>
        <u val="none"/>
        <vertAlign val="baseline"/>
        <sz val="11"/>
        <color theme="1"/>
        <name val="Roboto light"/>
        <scheme val="none"/>
      </font>
      <numFmt numFmtId="35" formatCode="_(* #,##0.00_);_(* \(#,##0.00\);_(* &quot;-&quot;??_);_(@_)"/>
      <fill>
        <patternFill patternType="none">
          <fgColor indexed="64"/>
          <bgColor auto="1"/>
        </patternFill>
      </fill>
      <alignment horizontal="center" vertical="bottom" textRotation="0" wrapText="0" indent="0" justifyLastLine="0" shrinkToFit="0" readingOrder="0"/>
      <protection locked="0" hidden="0"/>
    </dxf>
    <dxf>
      <font>
        <b val="0"/>
        <i/>
        <strike val="0"/>
        <condense val="0"/>
        <extend val="0"/>
        <outline val="0"/>
        <shadow val="0"/>
        <u val="none"/>
        <vertAlign val="baseline"/>
        <sz val="11"/>
        <color theme="1"/>
        <name val="Roboto light"/>
        <scheme val="none"/>
      </font>
      <fill>
        <patternFill patternType="none">
          <fgColor indexed="64"/>
          <bgColor indexed="65"/>
        </patternFill>
      </fill>
      <protection locked="0" hidden="0"/>
    </dxf>
    <dxf>
      <font>
        <strike val="0"/>
        <outline val="0"/>
        <shadow val="0"/>
        <u val="none"/>
        <vertAlign val="baseline"/>
        <sz val="11"/>
        <color theme="1"/>
        <name val="Roboto light"/>
        <scheme val="none"/>
      </font>
      <fill>
        <patternFill patternType="none">
          <fgColor indexed="64"/>
          <bgColor auto="1"/>
        </patternFill>
      </fill>
      <protection locked="0" hidden="0"/>
    </dxf>
    <dxf>
      <font>
        <strike val="0"/>
        <outline val="0"/>
        <shadow val="0"/>
        <u val="none"/>
        <vertAlign val="baseline"/>
        <sz val="11"/>
        <color theme="1"/>
        <name val="Roboto light"/>
        <scheme val="none"/>
      </font>
      <fill>
        <patternFill patternType="none">
          <fgColor indexed="64"/>
          <bgColor auto="1"/>
        </patternFill>
      </fill>
      <protection locked="1" hidden="0"/>
    </dxf>
    <dxf>
      <font>
        <b/>
        <i val="0"/>
        <strike val="0"/>
        <condense val="0"/>
        <extend val="0"/>
        <outline val="0"/>
        <shadow val="0"/>
        <u val="none"/>
        <vertAlign val="baseline"/>
        <sz val="12"/>
        <color theme="1"/>
        <name val="Roboto"/>
        <scheme val="none"/>
      </font>
      <alignment horizontal="center" vertical="center" textRotation="0" wrapText="1" indent="0" justifyLastLine="0" shrinkToFit="0" readingOrder="0"/>
      <protection locked="1" hidden="0"/>
    </dxf>
  </dxfs>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BE7749-BA4C-4E7C-9291-B643D0009287}" name="Table12" displayName="Table12" ref="A5:Q11" totalsRowShown="0" headerRowDxfId="18" dataDxfId="17">
  <sortState xmlns:xlrd2="http://schemas.microsoft.com/office/spreadsheetml/2017/richdata2" ref="A6:Q16">
    <sortCondition descending="1" ref="O5:O16"/>
  </sortState>
  <tableColumns count="17">
    <tableColumn id="1" xr3:uid="{5321E329-7EF1-41D9-8496-BF5C8B7F4BEE}" name="Project (NY-Sun Application #)" dataDxfId="16"/>
    <tableColumn id="2" xr3:uid="{B8DE735E-ACA2-48BA-A55C-2E8E031D8D7A}" name="Interconnection Application Date" dataDxfId="15"/>
    <tableColumn id="5" xr3:uid="{ADD6344A-625F-4700-8378-93FCB2CACD3C}" name="MWdc" dataDxfId="14" dataCellStyle="Comma"/>
    <tableColumn id="6" xr3:uid="{C6122CC6-1EFF-4051-BCA5-C0D1E5030692}" name="Total Parcel(s) Area (Acres)" dataDxfId="13" dataCellStyle="Comma"/>
    <tableColumn id="9" xr3:uid="{A3A99BA9-A7BE-4822-8E7F-21891D035065}" name="MSG 1" dataDxfId="12" dataCellStyle="Comma"/>
    <tableColumn id="10" xr3:uid="{021C5DF8-ABC7-49F9-9406-F4D8CA79AE81}" name="MSG 2" dataDxfId="11" dataCellStyle="Comma"/>
    <tableColumn id="11" xr3:uid="{0DE263E0-11F4-4CAB-96CE-6C0D1AE24EBE}" name="MSG 3" dataDxfId="10" dataCellStyle="Comma"/>
    <tableColumn id="12" xr3:uid="{6BC869D3-8F49-4D10-BC4A-210EB32699D7}" name="MSG 4" dataDxfId="9" dataCellStyle="Comma"/>
    <tableColumn id="13" xr3:uid="{7FFC9EC0-08D5-4688-B90D-BDFAE73CFC76}" name="MSG 5:10/ Other" dataDxfId="8" dataCellStyle="Comma"/>
    <tableColumn id="14" xr3:uid="{FA824840-3341-4912-8D2E-DD448418DB8B}" name="Total Facility Area (Acres)" dataDxfId="7" dataCellStyle="Comma">
      <calculatedColumnFormula>IF(COUNTA(E6:H6)&lt;=0,0,SUM(E6:I6))</calculatedColumnFormula>
    </tableColumn>
    <tableColumn id="17" xr3:uid="{BB093A4F-EAF3-4371-8277-634D355D9938}" name="MSG1" dataDxfId="6">
      <calculatedColumnFormula>E6*$K$2</calculatedColumnFormula>
    </tableColumn>
    <tableColumn id="18" xr3:uid="{A68054F5-0CC6-4EFA-A3D6-5455ACF794B7}" name="MSG2" dataDxfId="5">
      <calculatedColumnFormula>F6*$L$2</calculatedColumnFormula>
    </tableColumn>
    <tableColumn id="19" xr3:uid="{3D75694E-CBB2-4DE0-9BB9-2E11D1B34E72}" name="MSG3" dataDxfId="4">
      <calculatedColumnFormula>G6*$M$2</calculatedColumnFormula>
    </tableColumn>
    <tableColumn id="20" xr3:uid="{5170B115-963E-41D1-BA2C-68A9AF82896C}" name="MSG4" dataDxfId="3">
      <calculatedColumnFormula>H6*$N$2</calculatedColumnFormula>
    </tableColumn>
    <tableColumn id="21" xr3:uid="{FAB4B718-4164-4376-8E75-2386ABE53178}" name="Sum of all Acres ($)" dataDxfId="2">
      <calculatedColumnFormula>SUM(K6:N6)</calculatedColumnFormula>
    </tableColumn>
    <tableColumn id="22" xr3:uid="{309A389E-0D67-40B4-A503-2B574080FFDB}" name="Facility Area Occupation Ratio_x000a_(Total Facility Area / Total Parcel Area)" dataDxfId="1" dataCellStyle="Percent">
      <calculatedColumnFormula array="1">IF(AND(J6:J11&gt;0,ISBLANK(D6)),"Error: Enter a value in Column D",IF(J6&gt;D6,"Error: Total Facility Area is larger than Total Parcel Area",IF(AND(D6&gt;0,D6&gt;=J6),SUM(J$6:J$11)/D6,"Enter values in Columns D through I")))</calculatedColumnFormula>
    </tableColumn>
    <tableColumn id="23" xr3:uid="{55FBA7B7-2C27-4C0F-865A-D362A4D58C14}" name="Estimated Agricultural Mitigation Payment ($)" dataDxfId="0">
      <calculatedColumnFormula>IF(SUM(Table12[[#This Row],[MSG 1]:[MSG 4]])&gt;0,P6*O6,"NA")</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tax.ny.gov/pdf/publications/orpts/current-year-ag-val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9125-DD7E-4594-BAA6-43A7693DBF93}">
  <dimension ref="A1:U59"/>
  <sheetViews>
    <sheetView tabSelected="1" zoomScale="90" zoomScaleNormal="90" workbookViewId="0">
      <selection activeCell="B7" sqref="B7"/>
    </sheetView>
  </sheetViews>
  <sheetFormatPr defaultRowHeight="15"/>
  <cols>
    <col min="1" max="1" width="27" customWidth="1"/>
    <col min="2" max="2" width="17.7109375" customWidth="1"/>
    <col min="3" max="3" width="9.28515625" bestFit="1" customWidth="1"/>
    <col min="4" max="4" width="13.7109375" customWidth="1"/>
    <col min="5" max="8" width="9.28515625" bestFit="1" customWidth="1"/>
    <col min="9" max="9" width="14.28515625" customWidth="1"/>
    <col min="10" max="10" width="16" customWidth="1"/>
    <col min="11" max="11" width="13.28515625" customWidth="1"/>
    <col min="12" max="12" width="9.85546875" customWidth="1"/>
    <col min="13" max="13" width="9.42578125" customWidth="1"/>
    <col min="14" max="14" width="10.5703125" customWidth="1"/>
    <col min="15" max="15" width="13.7109375" customWidth="1"/>
    <col min="16" max="16" width="36.5703125" bestFit="1" customWidth="1"/>
    <col min="17" max="17" width="27.28515625" customWidth="1"/>
    <col min="18" max="18" width="14.42578125" customWidth="1"/>
    <col min="19" max="19" width="11.7109375" bestFit="1" customWidth="1"/>
  </cols>
  <sheetData>
    <row r="1" spans="1:21" ht="18">
      <c r="A1" s="6"/>
      <c r="B1" s="6"/>
      <c r="C1" s="7"/>
      <c r="D1" s="8"/>
      <c r="E1" s="9"/>
      <c r="F1" s="9"/>
      <c r="G1" s="9"/>
      <c r="H1" s="9"/>
      <c r="I1" s="9"/>
      <c r="J1" s="9"/>
      <c r="K1" s="97" t="s">
        <v>0</v>
      </c>
      <c r="L1" s="98"/>
      <c r="M1" s="98"/>
      <c r="N1" s="99"/>
      <c r="O1" s="8"/>
      <c r="P1" s="8"/>
      <c r="Q1" s="8"/>
      <c r="R1" s="8" t="s">
        <v>1</v>
      </c>
      <c r="S1" s="10">
        <v>45702</v>
      </c>
      <c r="T1" s="1"/>
      <c r="U1" s="1"/>
    </row>
    <row r="2" spans="1:21" ht="24" thickBot="1">
      <c r="A2" s="5" t="s">
        <v>2</v>
      </c>
      <c r="B2" s="5"/>
      <c r="C2" s="7"/>
      <c r="D2" s="8"/>
      <c r="E2" s="9"/>
      <c r="F2" s="9"/>
      <c r="G2" s="9"/>
      <c r="H2" s="9"/>
      <c r="I2" s="9"/>
      <c r="J2" s="9"/>
      <c r="K2" s="11">
        <v>1267</v>
      </c>
      <c r="L2" s="12">
        <v>1128</v>
      </c>
      <c r="M2" s="12">
        <v>1001</v>
      </c>
      <c r="N2" s="13">
        <v>862</v>
      </c>
      <c r="O2" s="8"/>
      <c r="P2" s="8"/>
      <c r="Q2" s="8"/>
      <c r="R2" s="8"/>
      <c r="S2" s="8"/>
      <c r="T2" s="1"/>
      <c r="U2" s="1"/>
    </row>
    <row r="3" spans="1:21" ht="15.75" thickBot="1">
      <c r="A3" s="14"/>
      <c r="B3" s="14"/>
      <c r="C3" s="7"/>
      <c r="D3" s="8"/>
      <c r="E3" s="9"/>
      <c r="F3" s="9"/>
      <c r="G3" s="9"/>
      <c r="H3" s="9"/>
      <c r="I3" s="9"/>
      <c r="J3" s="9"/>
      <c r="K3" s="8"/>
      <c r="L3" s="8"/>
      <c r="M3" s="8"/>
      <c r="N3" s="8"/>
      <c r="O3" s="8"/>
      <c r="P3" s="8"/>
      <c r="Q3" s="8"/>
      <c r="R3" s="8"/>
      <c r="S3" s="8"/>
      <c r="T3" s="1"/>
      <c r="U3" s="1"/>
    </row>
    <row r="4" spans="1:21" ht="18.75" thickBot="1">
      <c r="A4" s="15"/>
      <c r="B4" s="15"/>
      <c r="C4" s="7"/>
      <c r="D4" s="8"/>
      <c r="E4" s="100" t="s">
        <v>3</v>
      </c>
      <c r="F4" s="101"/>
      <c r="G4" s="101"/>
      <c r="H4" s="101"/>
      <c r="I4" s="101"/>
      <c r="J4" s="102"/>
      <c r="K4" s="103" t="s">
        <v>4</v>
      </c>
      <c r="L4" s="104"/>
      <c r="M4" s="104"/>
      <c r="N4" s="104"/>
      <c r="O4" s="105"/>
      <c r="P4" s="8"/>
      <c r="Q4" s="8"/>
      <c r="R4" s="8"/>
      <c r="S4" s="8"/>
      <c r="T4" s="1"/>
      <c r="U4" s="1"/>
    </row>
    <row r="5" spans="1:21" ht="63.75" thickBot="1">
      <c r="A5" s="16" t="s">
        <v>5</v>
      </c>
      <c r="B5" s="16" t="s">
        <v>6</v>
      </c>
      <c r="C5" s="16" t="s">
        <v>7</v>
      </c>
      <c r="D5" s="16" t="s">
        <v>8</v>
      </c>
      <c r="E5" s="17" t="s">
        <v>9</v>
      </c>
      <c r="F5" s="18" t="s">
        <v>10</v>
      </c>
      <c r="G5" s="18" t="s">
        <v>11</v>
      </c>
      <c r="H5" s="18" t="s">
        <v>12</v>
      </c>
      <c r="I5" s="18" t="s">
        <v>13</v>
      </c>
      <c r="J5" s="19" t="s">
        <v>14</v>
      </c>
      <c r="K5" s="20" t="s">
        <v>15</v>
      </c>
      <c r="L5" s="21" t="s">
        <v>16</v>
      </c>
      <c r="M5" s="21" t="s">
        <v>17</v>
      </c>
      <c r="N5" s="21" t="s">
        <v>18</v>
      </c>
      <c r="O5" s="22" t="s">
        <v>19</v>
      </c>
      <c r="P5" s="23" t="s">
        <v>20</v>
      </c>
      <c r="Q5" s="24" t="s">
        <v>21</v>
      </c>
      <c r="R5" s="25"/>
      <c r="S5" s="25"/>
      <c r="T5" s="4"/>
      <c r="U5" s="4"/>
    </row>
    <row r="6" spans="1:21">
      <c r="A6" s="29" t="s">
        <v>22</v>
      </c>
      <c r="B6" s="30">
        <v>44927</v>
      </c>
      <c r="C6" s="31">
        <v>7.5</v>
      </c>
      <c r="D6" s="32">
        <v>200</v>
      </c>
      <c r="E6" s="33">
        <v>5</v>
      </c>
      <c r="F6" s="34">
        <v>5</v>
      </c>
      <c r="G6" s="34">
        <v>5</v>
      </c>
      <c r="H6" s="34">
        <v>5</v>
      </c>
      <c r="I6" s="34">
        <v>15</v>
      </c>
      <c r="J6" s="35">
        <f t="shared" ref="J6:J11" si="0">IF(COUNTA(E6:H6)&lt;=0,0,SUM(E6:I6))</f>
        <v>35</v>
      </c>
      <c r="K6" s="36">
        <f t="shared" ref="K6:K11" si="1">E6*$K$2</f>
        <v>6335</v>
      </c>
      <c r="L6" s="37">
        <f t="shared" ref="L6:L11" si="2">F6*$L$2</f>
        <v>5640</v>
      </c>
      <c r="M6" s="37">
        <f t="shared" ref="M6:M11" si="3">G6*$M$2</f>
        <v>5005</v>
      </c>
      <c r="N6" s="37">
        <f t="shared" ref="N6:N11" si="4">H6*$N$2</f>
        <v>4310</v>
      </c>
      <c r="O6" s="38">
        <f t="shared" ref="O6:O11" si="5">SUM(K6:N6)</f>
        <v>21290</v>
      </c>
      <c r="P6" s="39" cm="1">
        <f t="array" ref="P6">IF(AND(J6:J11&gt;0,ISBLANK(D6)),"Error: Enter a value in Column D",IF(J6&gt;D6,"Error: Total Facility Area is larger than Total Parcel Area",IF(AND(D6&gt;0,D6&gt;=J6),SUM(J$6:J$11)/D6,"Enter values in Columns D through I")))</f>
        <v>0.47499999999999998</v>
      </c>
      <c r="Q6" s="40">
        <f>IF(SUM(Table12[[#This Row],[MSG 1]:[MSG 4]])&gt;0,P6*O6,"NA")</f>
        <v>10112.75</v>
      </c>
      <c r="R6" s="8"/>
      <c r="S6" s="8"/>
      <c r="T6" s="1"/>
      <c r="U6" s="1"/>
    </row>
    <row r="7" spans="1:21" s="1" customFormat="1">
      <c r="A7" s="41" t="s">
        <v>23</v>
      </c>
      <c r="B7" s="42">
        <v>44927</v>
      </c>
      <c r="C7" s="43">
        <v>7.5</v>
      </c>
      <c r="D7" s="44">
        <v>200</v>
      </c>
      <c r="E7" s="45">
        <v>5</v>
      </c>
      <c r="F7" s="46">
        <v>5</v>
      </c>
      <c r="G7" s="46">
        <v>5</v>
      </c>
      <c r="H7" s="46">
        <v>5</v>
      </c>
      <c r="I7" s="46">
        <v>10</v>
      </c>
      <c r="J7" s="47">
        <f t="shared" si="0"/>
        <v>30</v>
      </c>
      <c r="K7" s="48">
        <f t="shared" si="1"/>
        <v>6335</v>
      </c>
      <c r="L7" s="49">
        <f t="shared" si="2"/>
        <v>5640</v>
      </c>
      <c r="M7" s="49">
        <f t="shared" si="3"/>
        <v>5005</v>
      </c>
      <c r="N7" s="49">
        <f t="shared" si="4"/>
        <v>4310</v>
      </c>
      <c r="O7" s="50">
        <f t="shared" si="5"/>
        <v>21290</v>
      </c>
      <c r="P7" s="51" cm="1">
        <f t="array" ref="P7">IF(AND(J7:J12&gt;0,ISBLANK(D7)),"Error: Enter a value in Column D",IF(J7&gt;D7,"Error: Total Facility Area is larger than Total Parcel Area",IF(AND(D7&gt;0,D7&gt;=J7),SUM(J$6:J$11)/D7,"Enter values in Columns D through I")))</f>
        <v>0.47499999999999998</v>
      </c>
      <c r="Q7" s="52">
        <f>IF(SUM(Table12[[#This Row],[MSG 1]:[MSG 4]])&gt;0,P7*O7,"NA")</f>
        <v>10112.75</v>
      </c>
      <c r="R7" s="8"/>
      <c r="S7" s="8"/>
    </row>
    <row r="8" spans="1:21">
      <c r="A8" s="53" t="s">
        <v>24</v>
      </c>
      <c r="B8" s="54">
        <v>44927</v>
      </c>
      <c r="C8" s="55">
        <v>7.5</v>
      </c>
      <c r="D8" s="56">
        <v>200</v>
      </c>
      <c r="E8" s="33">
        <v>5</v>
      </c>
      <c r="F8" s="34">
        <v>5</v>
      </c>
      <c r="G8" s="34">
        <v>5</v>
      </c>
      <c r="H8" s="34">
        <v>5</v>
      </c>
      <c r="I8" s="34">
        <v>10</v>
      </c>
      <c r="J8" s="57">
        <f t="shared" ref="J8:J9" si="6">IF(COUNTA(E8:H8)&lt;=0,0,SUM(E8:I8))</f>
        <v>30</v>
      </c>
      <c r="K8" s="58">
        <f t="shared" si="1"/>
        <v>6335</v>
      </c>
      <c r="L8" s="59">
        <f t="shared" si="2"/>
        <v>5640</v>
      </c>
      <c r="M8" s="37">
        <f t="shared" si="3"/>
        <v>5005</v>
      </c>
      <c r="N8" s="37">
        <f t="shared" si="4"/>
        <v>4310</v>
      </c>
      <c r="O8" s="60">
        <f t="shared" si="5"/>
        <v>21290</v>
      </c>
      <c r="P8" s="39" cm="1">
        <f t="array" ref="P8">IF(AND(J8:J13&gt;0,ISBLANK(D8)),"Error: Enter a value in Column D",IF(J8&gt;D8,"Error: Total Facility Area is larger than Total Parcel Area",IF(AND(D8&gt;0,D8&gt;=J8),SUM(J$6:J$11)/D8,"Enter values in Columns D through I")))</f>
        <v>0.47499999999999998</v>
      </c>
      <c r="Q8" s="61">
        <f>IF(SUM(Table12[[#This Row],[MSG 1]:[MSG 4]])&gt;0,P8*O8,"NA")</f>
        <v>10112.75</v>
      </c>
      <c r="R8" s="8"/>
      <c r="S8" s="8"/>
      <c r="T8" s="1"/>
      <c r="U8" s="1"/>
    </row>
    <row r="9" spans="1:21">
      <c r="A9" s="41"/>
      <c r="B9" s="42"/>
      <c r="C9" s="43"/>
      <c r="D9" s="44"/>
      <c r="E9" s="45"/>
      <c r="F9" s="46"/>
      <c r="G9" s="46"/>
      <c r="H9" s="46"/>
      <c r="I9" s="46"/>
      <c r="J9" s="47">
        <f t="shared" si="6"/>
        <v>0</v>
      </c>
      <c r="K9" s="62">
        <f t="shared" si="1"/>
        <v>0</v>
      </c>
      <c r="L9" s="63">
        <f t="shared" si="2"/>
        <v>0</v>
      </c>
      <c r="M9" s="49">
        <f t="shared" si="3"/>
        <v>0</v>
      </c>
      <c r="N9" s="49">
        <f t="shared" si="4"/>
        <v>0</v>
      </c>
      <c r="O9" s="64">
        <f t="shared" si="5"/>
        <v>0</v>
      </c>
      <c r="P9" s="51" t="str" cm="1">
        <f t="array" ref="P9">IF(AND(J9:J14&gt;0,ISBLANK(D9)),"Error: Enter a value in Column D",IF(J9&gt;D9,"Error: Total Facility Area is larger than Total Parcel Area",IF(AND(D9&gt;0,D9&gt;=J9),SUM(J$6:J$11)/D9,"Enter values in Columns D through I")))</f>
        <v>Enter values in Columns D through I</v>
      </c>
      <c r="Q9" s="52" t="str">
        <f>IF(SUM(Table12[[#This Row],[MSG 1]:[MSG 4]])&gt;0,P9*O9,"NA")</f>
        <v>NA</v>
      </c>
      <c r="R9" s="8"/>
      <c r="S9" s="8"/>
      <c r="T9" s="1"/>
      <c r="U9" s="1"/>
    </row>
    <row r="10" spans="1:21">
      <c r="A10" s="65"/>
      <c r="B10" s="65"/>
      <c r="C10" s="66"/>
      <c r="D10" s="67"/>
      <c r="E10" s="68"/>
      <c r="F10" s="69"/>
      <c r="G10" s="69"/>
      <c r="H10" s="69"/>
      <c r="I10" s="69">
        <v>0</v>
      </c>
      <c r="J10" s="35">
        <f t="shared" si="0"/>
        <v>0</v>
      </c>
      <c r="K10" s="58">
        <f t="shared" si="1"/>
        <v>0</v>
      </c>
      <c r="L10" s="59">
        <f t="shared" si="2"/>
        <v>0</v>
      </c>
      <c r="M10" s="37">
        <f t="shared" si="3"/>
        <v>0</v>
      </c>
      <c r="N10" s="37">
        <f t="shared" si="4"/>
        <v>0</v>
      </c>
      <c r="O10" s="60">
        <f t="shared" si="5"/>
        <v>0</v>
      </c>
      <c r="P10" s="39" t="str" cm="1">
        <f t="array" ref="P10">IF(AND(J10:J15&gt;0,ISBLANK(D10)),"Error: Enter a value in Column D",IF(J10&gt;D10,"Error: Total Facility Area is larger than Total Parcel Area",IF(AND(D10&gt;0,D10&gt;=J10),SUM(J$6:J$11)/D10,"Enter values in Columns D through I")))</f>
        <v>Enter values in Columns D through I</v>
      </c>
      <c r="Q10" s="61" t="str">
        <f>IF(SUM(Table12[[#This Row],[MSG 1]:[MSG 4]])&gt;0,P10*O10,"NA")</f>
        <v>NA</v>
      </c>
      <c r="R10" s="8"/>
      <c r="S10" s="8"/>
      <c r="T10" s="1"/>
      <c r="U10" s="1"/>
    </row>
    <row r="11" spans="1:21" ht="15.75" thickBot="1">
      <c r="A11" s="70"/>
      <c r="B11" s="81"/>
      <c r="C11" s="71"/>
      <c r="D11" s="72"/>
      <c r="E11" s="73"/>
      <c r="F11" s="74"/>
      <c r="G11" s="74"/>
      <c r="H11" s="74"/>
      <c r="I11" s="74"/>
      <c r="J11" s="57">
        <f t="shared" si="0"/>
        <v>0</v>
      </c>
      <c r="K11" s="75">
        <f t="shared" si="1"/>
        <v>0</v>
      </c>
      <c r="L11" s="76">
        <f t="shared" si="2"/>
        <v>0</v>
      </c>
      <c r="M11" s="77">
        <f t="shared" si="3"/>
        <v>0</v>
      </c>
      <c r="N11" s="77">
        <f t="shared" si="4"/>
        <v>0</v>
      </c>
      <c r="O11" s="78">
        <f t="shared" si="5"/>
        <v>0</v>
      </c>
      <c r="P11" s="51" t="str" cm="1">
        <f t="array" ref="P11">IF(AND(J11:J16&gt;0,ISBLANK(D11)),"Error: Enter a value in Column D",IF(J11&gt;D11,"Error: Total Facility Area is larger than Total Parcel Area",IF(AND(D11&gt;0,D11&gt;=J11),SUM(J$6:J$11)/D11,"Enter values in Columns D through I")))</f>
        <v>Enter values in Columns D through I</v>
      </c>
      <c r="Q11" s="79" t="str">
        <f>IF(SUM(Table12[[#This Row],[MSG 1]:[MSG 4]])&gt;0,P11*O11,"NA")</f>
        <v>NA</v>
      </c>
      <c r="R11" s="8"/>
      <c r="S11" s="8"/>
      <c r="T11" s="1"/>
      <c r="U11" s="1"/>
    </row>
    <row r="12" spans="1:21" ht="15.75" thickBot="1">
      <c r="A12" s="8"/>
      <c r="B12" s="8"/>
      <c r="C12" s="7"/>
      <c r="D12" s="8"/>
      <c r="E12" s="9"/>
      <c r="F12" s="9"/>
      <c r="G12" s="9"/>
      <c r="H12" s="9"/>
      <c r="I12" s="9"/>
      <c r="J12" s="9"/>
      <c r="K12" s="8"/>
      <c r="L12" s="8"/>
      <c r="M12" s="8"/>
      <c r="N12" s="8"/>
      <c r="O12" s="8"/>
      <c r="P12" s="8"/>
      <c r="Q12" s="8"/>
      <c r="R12" s="8"/>
      <c r="S12" s="8"/>
      <c r="T12" s="1"/>
      <c r="U12" s="1"/>
    </row>
    <row r="13" spans="1:21" ht="15.75" thickBot="1">
      <c r="A13" s="8"/>
      <c r="B13" s="8"/>
      <c r="C13" s="7"/>
      <c r="D13" s="8"/>
      <c r="E13" s="9"/>
      <c r="F13" s="9"/>
      <c r="G13" s="9"/>
      <c r="H13" s="9"/>
      <c r="I13" s="9"/>
      <c r="J13" s="1"/>
      <c r="K13" s="8"/>
      <c r="L13" s="8"/>
      <c r="M13" s="8"/>
      <c r="N13" s="8"/>
      <c r="O13" s="8"/>
      <c r="P13" s="26" t="s">
        <v>25</v>
      </c>
      <c r="Q13" s="27">
        <f>SUM(Table12[Estimated Agricultural Mitigation Payment ($)])</f>
        <v>30338.25</v>
      </c>
      <c r="R13" s="8"/>
      <c r="S13" s="8"/>
      <c r="T13" s="1"/>
      <c r="U13" s="1"/>
    </row>
    <row r="14" spans="1:21">
      <c r="A14" s="8"/>
      <c r="B14" s="8"/>
      <c r="C14" s="7"/>
      <c r="D14" s="8"/>
      <c r="E14" s="9"/>
      <c r="F14" s="9"/>
      <c r="G14" s="9"/>
      <c r="H14" s="9"/>
      <c r="I14" s="9"/>
      <c r="J14" s="9"/>
      <c r="K14" s="8"/>
      <c r="L14" s="8"/>
      <c r="M14" s="8"/>
      <c r="N14" s="8"/>
      <c r="O14" s="8"/>
      <c r="P14" s="8"/>
      <c r="Q14" s="8"/>
      <c r="R14" s="8"/>
      <c r="S14" s="8"/>
      <c r="T14" s="1"/>
      <c r="U14" s="1"/>
    </row>
    <row r="15" spans="1:21" ht="20.25">
      <c r="A15" s="28" t="s">
        <v>26</v>
      </c>
      <c r="B15" s="28"/>
      <c r="C15" s="7"/>
      <c r="D15" s="8"/>
      <c r="E15" s="9"/>
      <c r="F15" s="9"/>
      <c r="G15" s="9"/>
      <c r="H15" s="9"/>
      <c r="I15" s="28" t="s">
        <v>27</v>
      </c>
      <c r="J15" s="9"/>
      <c r="K15" s="1"/>
      <c r="L15" s="8"/>
      <c r="M15" s="8"/>
      <c r="N15" s="8"/>
      <c r="O15" s="8"/>
      <c r="P15" s="8"/>
      <c r="Q15" s="8"/>
      <c r="R15" s="8"/>
      <c r="S15" s="8"/>
      <c r="T15" s="1"/>
      <c r="U15" s="1"/>
    </row>
    <row r="16" spans="1:21" ht="15.75" customHeight="1">
      <c r="A16" s="82" t="s">
        <v>28</v>
      </c>
      <c r="B16" s="83"/>
      <c r="C16" s="83"/>
      <c r="D16" s="83"/>
      <c r="E16" s="83"/>
      <c r="F16" s="83"/>
      <c r="G16" s="84"/>
      <c r="H16" s="9"/>
      <c r="I16" s="82" t="s">
        <v>29</v>
      </c>
      <c r="J16" s="83"/>
      <c r="K16" s="83"/>
      <c r="L16" s="83"/>
      <c r="M16" s="83"/>
      <c r="N16" s="83"/>
      <c r="O16" s="83"/>
      <c r="P16" s="83"/>
      <c r="Q16" s="84"/>
      <c r="R16" s="80"/>
      <c r="S16" s="80"/>
      <c r="T16" s="1"/>
      <c r="U16" s="1"/>
    </row>
    <row r="17" spans="1:21" ht="15.75" customHeight="1">
      <c r="A17" s="85"/>
      <c r="B17" s="86"/>
      <c r="C17" s="86"/>
      <c r="D17" s="86"/>
      <c r="E17" s="86"/>
      <c r="F17" s="86"/>
      <c r="G17" s="87"/>
      <c r="H17" s="9"/>
      <c r="I17" s="85"/>
      <c r="J17" s="86"/>
      <c r="K17" s="86"/>
      <c r="L17" s="86"/>
      <c r="M17" s="86"/>
      <c r="N17" s="86"/>
      <c r="O17" s="86"/>
      <c r="P17" s="86"/>
      <c r="Q17" s="87"/>
      <c r="R17" s="80"/>
      <c r="S17" s="80"/>
      <c r="T17" s="1"/>
      <c r="U17" s="1"/>
    </row>
    <row r="18" spans="1:21" ht="15.75" customHeight="1">
      <c r="A18" s="85"/>
      <c r="B18" s="86"/>
      <c r="C18" s="86"/>
      <c r="D18" s="86"/>
      <c r="E18" s="86"/>
      <c r="F18" s="86"/>
      <c r="G18" s="87"/>
      <c r="H18" s="9"/>
      <c r="I18" s="85"/>
      <c r="J18" s="86"/>
      <c r="K18" s="86"/>
      <c r="L18" s="86"/>
      <c r="M18" s="86"/>
      <c r="N18" s="86"/>
      <c r="O18" s="86"/>
      <c r="P18" s="86"/>
      <c r="Q18" s="87"/>
      <c r="R18" s="80"/>
      <c r="S18" s="80"/>
      <c r="T18" s="1"/>
      <c r="U18" s="1"/>
    </row>
    <row r="19" spans="1:21" ht="15.75" customHeight="1">
      <c r="A19" s="85"/>
      <c r="B19" s="86"/>
      <c r="C19" s="86"/>
      <c r="D19" s="86"/>
      <c r="E19" s="86"/>
      <c r="F19" s="86"/>
      <c r="G19" s="87"/>
      <c r="H19" s="9"/>
      <c r="I19" s="85"/>
      <c r="J19" s="86"/>
      <c r="K19" s="86"/>
      <c r="L19" s="86"/>
      <c r="M19" s="86"/>
      <c r="N19" s="86"/>
      <c r="O19" s="86"/>
      <c r="P19" s="86"/>
      <c r="Q19" s="87"/>
      <c r="R19" s="80"/>
      <c r="S19" s="80"/>
      <c r="T19" s="1"/>
      <c r="U19" s="1"/>
    </row>
    <row r="20" spans="1:21">
      <c r="A20" s="85"/>
      <c r="B20" s="86"/>
      <c r="C20" s="86"/>
      <c r="D20" s="86"/>
      <c r="E20" s="86"/>
      <c r="F20" s="86"/>
      <c r="G20" s="87"/>
      <c r="H20" s="9"/>
      <c r="I20" s="85"/>
      <c r="J20" s="86"/>
      <c r="K20" s="86"/>
      <c r="L20" s="86"/>
      <c r="M20" s="86"/>
      <c r="N20" s="86"/>
      <c r="O20" s="86"/>
      <c r="P20" s="86"/>
      <c r="Q20" s="87"/>
      <c r="R20" s="80"/>
      <c r="S20" s="80"/>
      <c r="T20" s="1"/>
      <c r="U20" s="1"/>
    </row>
    <row r="21" spans="1:21">
      <c r="A21" s="85"/>
      <c r="B21" s="86"/>
      <c r="C21" s="86"/>
      <c r="D21" s="86"/>
      <c r="E21" s="86"/>
      <c r="F21" s="86"/>
      <c r="G21" s="87"/>
      <c r="H21" s="9"/>
      <c r="I21" s="85"/>
      <c r="J21" s="86"/>
      <c r="K21" s="86"/>
      <c r="L21" s="86"/>
      <c r="M21" s="86"/>
      <c r="N21" s="86"/>
      <c r="O21" s="86"/>
      <c r="P21" s="86"/>
      <c r="Q21" s="87"/>
      <c r="R21" s="80"/>
      <c r="S21" s="80"/>
      <c r="T21" s="1"/>
      <c r="U21" s="1"/>
    </row>
    <row r="22" spans="1:21">
      <c r="A22" s="85"/>
      <c r="B22" s="86"/>
      <c r="C22" s="86"/>
      <c r="D22" s="86"/>
      <c r="E22" s="86"/>
      <c r="F22" s="86"/>
      <c r="G22" s="87"/>
      <c r="H22" s="9"/>
      <c r="I22" s="85"/>
      <c r="J22" s="86"/>
      <c r="K22" s="86"/>
      <c r="L22" s="86"/>
      <c r="M22" s="86"/>
      <c r="N22" s="86"/>
      <c r="O22" s="86"/>
      <c r="P22" s="86"/>
      <c r="Q22" s="87"/>
      <c r="R22" s="80"/>
      <c r="S22" s="80"/>
      <c r="T22" s="1"/>
      <c r="U22" s="1"/>
    </row>
    <row r="23" spans="1:21">
      <c r="A23" s="85"/>
      <c r="B23" s="86"/>
      <c r="C23" s="86"/>
      <c r="D23" s="86"/>
      <c r="E23" s="86"/>
      <c r="F23" s="86"/>
      <c r="G23" s="87"/>
      <c r="H23" s="9"/>
      <c r="I23" s="85"/>
      <c r="J23" s="86"/>
      <c r="K23" s="86"/>
      <c r="L23" s="86"/>
      <c r="M23" s="86"/>
      <c r="N23" s="86"/>
      <c r="O23" s="86"/>
      <c r="P23" s="86"/>
      <c r="Q23" s="87"/>
      <c r="R23" s="80"/>
      <c r="S23" s="80"/>
      <c r="T23" s="1"/>
      <c r="U23" s="1"/>
    </row>
    <row r="24" spans="1:21">
      <c r="A24" s="85"/>
      <c r="B24" s="86"/>
      <c r="C24" s="86"/>
      <c r="D24" s="86"/>
      <c r="E24" s="86"/>
      <c r="F24" s="86"/>
      <c r="G24" s="87"/>
      <c r="H24" s="9"/>
      <c r="I24" s="85"/>
      <c r="J24" s="86"/>
      <c r="K24" s="86"/>
      <c r="L24" s="86"/>
      <c r="M24" s="86"/>
      <c r="N24" s="86"/>
      <c r="O24" s="86"/>
      <c r="P24" s="86"/>
      <c r="Q24" s="87"/>
      <c r="R24" s="80"/>
      <c r="S24" s="80"/>
      <c r="T24" s="1"/>
      <c r="U24" s="1"/>
    </row>
    <row r="25" spans="1:21" ht="36" customHeight="1">
      <c r="A25" s="85"/>
      <c r="B25" s="86"/>
      <c r="C25" s="86"/>
      <c r="D25" s="86"/>
      <c r="E25" s="86"/>
      <c r="F25" s="86"/>
      <c r="G25" s="87"/>
      <c r="H25" s="9"/>
      <c r="I25" s="85"/>
      <c r="J25" s="86"/>
      <c r="K25" s="86"/>
      <c r="L25" s="86"/>
      <c r="M25" s="86"/>
      <c r="N25" s="86"/>
      <c r="O25" s="86"/>
      <c r="P25" s="86"/>
      <c r="Q25" s="87"/>
      <c r="R25" s="8"/>
      <c r="S25" s="8"/>
      <c r="T25" s="1"/>
      <c r="U25" s="1"/>
    </row>
    <row r="26" spans="1:21">
      <c r="A26" s="85"/>
      <c r="B26" s="86"/>
      <c r="C26" s="86"/>
      <c r="D26" s="86"/>
      <c r="E26" s="86"/>
      <c r="F26" s="86"/>
      <c r="G26" s="87"/>
      <c r="H26" s="9"/>
      <c r="I26" s="88" t="s">
        <v>30</v>
      </c>
      <c r="J26" s="89"/>
      <c r="K26" s="89"/>
      <c r="L26" s="89"/>
      <c r="M26" s="89"/>
      <c r="N26" s="89"/>
      <c r="O26" s="89"/>
      <c r="P26" s="89"/>
      <c r="Q26" s="90"/>
      <c r="R26" s="8"/>
      <c r="S26" s="8"/>
      <c r="T26" s="1"/>
      <c r="U26" s="1"/>
    </row>
    <row r="27" spans="1:21">
      <c r="A27" s="85"/>
      <c r="B27" s="86"/>
      <c r="C27" s="86"/>
      <c r="D27" s="86"/>
      <c r="E27" s="86"/>
      <c r="F27" s="86"/>
      <c r="G27" s="87"/>
      <c r="H27" s="9"/>
      <c r="I27" s="88"/>
      <c r="J27" s="89"/>
      <c r="K27" s="89"/>
      <c r="L27" s="89"/>
      <c r="M27" s="89"/>
      <c r="N27" s="89"/>
      <c r="O27" s="89"/>
      <c r="P27" s="89"/>
      <c r="Q27" s="90"/>
      <c r="R27" s="8"/>
      <c r="S27" s="8"/>
      <c r="T27" s="1"/>
      <c r="U27" s="1"/>
    </row>
    <row r="28" spans="1:21" ht="21" customHeight="1">
      <c r="A28" s="85"/>
      <c r="B28" s="86"/>
      <c r="C28" s="86"/>
      <c r="D28" s="86"/>
      <c r="E28" s="86"/>
      <c r="F28" s="86"/>
      <c r="G28" s="87"/>
      <c r="H28" s="9"/>
      <c r="I28" s="88"/>
      <c r="J28" s="89"/>
      <c r="K28" s="89"/>
      <c r="L28" s="89"/>
      <c r="M28" s="89"/>
      <c r="N28" s="89"/>
      <c r="O28" s="89"/>
      <c r="P28" s="89"/>
      <c r="Q28" s="90"/>
      <c r="R28" s="8"/>
      <c r="S28" s="8"/>
      <c r="T28" s="1"/>
      <c r="U28" s="1"/>
    </row>
    <row r="29" spans="1:21">
      <c r="A29" s="85"/>
      <c r="B29" s="86"/>
      <c r="C29" s="86"/>
      <c r="D29" s="86"/>
      <c r="E29" s="86"/>
      <c r="F29" s="86"/>
      <c r="G29" s="87"/>
      <c r="H29" s="9"/>
      <c r="I29" s="88"/>
      <c r="J29" s="89"/>
      <c r="K29" s="89"/>
      <c r="L29" s="89"/>
      <c r="M29" s="89"/>
      <c r="N29" s="89"/>
      <c r="O29" s="89"/>
      <c r="P29" s="89"/>
      <c r="Q29" s="90"/>
      <c r="R29" s="8"/>
      <c r="S29" s="8"/>
      <c r="T29" s="1"/>
      <c r="U29" s="1"/>
    </row>
    <row r="30" spans="1:21">
      <c r="A30" s="85"/>
      <c r="B30" s="86"/>
      <c r="C30" s="86"/>
      <c r="D30" s="86"/>
      <c r="E30" s="86"/>
      <c r="F30" s="86"/>
      <c r="G30" s="87"/>
      <c r="H30" s="9"/>
      <c r="I30" s="88"/>
      <c r="J30" s="89"/>
      <c r="K30" s="89"/>
      <c r="L30" s="89"/>
      <c r="M30" s="89"/>
      <c r="N30" s="89"/>
      <c r="O30" s="89"/>
      <c r="P30" s="89"/>
      <c r="Q30" s="90"/>
      <c r="R30" s="8"/>
      <c r="S30" s="8"/>
      <c r="T30" s="1"/>
      <c r="U30" s="1"/>
    </row>
    <row r="31" spans="1:21">
      <c r="A31" s="85"/>
      <c r="B31" s="86"/>
      <c r="C31" s="86"/>
      <c r="D31" s="86"/>
      <c r="E31" s="86"/>
      <c r="F31" s="86"/>
      <c r="G31" s="87"/>
      <c r="H31" s="9"/>
      <c r="I31" s="88"/>
      <c r="J31" s="89"/>
      <c r="K31" s="89"/>
      <c r="L31" s="89"/>
      <c r="M31" s="89"/>
      <c r="N31" s="89"/>
      <c r="O31" s="89"/>
      <c r="P31" s="89"/>
      <c r="Q31" s="90"/>
      <c r="R31" s="8"/>
      <c r="S31" s="8"/>
      <c r="T31" s="1"/>
      <c r="U31" s="1"/>
    </row>
    <row r="32" spans="1:21">
      <c r="A32" s="85"/>
      <c r="B32" s="86"/>
      <c r="C32" s="86"/>
      <c r="D32" s="86"/>
      <c r="E32" s="86"/>
      <c r="F32" s="86"/>
      <c r="G32" s="87"/>
      <c r="H32" s="9"/>
      <c r="I32" s="88"/>
      <c r="J32" s="89"/>
      <c r="K32" s="89"/>
      <c r="L32" s="89"/>
      <c r="M32" s="89"/>
      <c r="N32" s="89"/>
      <c r="O32" s="89"/>
      <c r="P32" s="89"/>
      <c r="Q32" s="90"/>
      <c r="R32" s="8"/>
      <c r="S32" s="8"/>
      <c r="T32" s="1"/>
      <c r="U32" s="1"/>
    </row>
    <row r="33" spans="1:21" ht="21" customHeight="1">
      <c r="A33" s="85"/>
      <c r="B33" s="86"/>
      <c r="C33" s="86"/>
      <c r="D33" s="86"/>
      <c r="E33" s="86"/>
      <c r="F33" s="86"/>
      <c r="G33" s="87"/>
      <c r="H33" s="9"/>
      <c r="I33" s="88"/>
      <c r="J33" s="89"/>
      <c r="K33" s="89"/>
      <c r="L33" s="89"/>
      <c r="M33" s="89"/>
      <c r="N33" s="89"/>
      <c r="O33" s="89"/>
      <c r="P33" s="89"/>
      <c r="Q33" s="90"/>
      <c r="R33" s="8"/>
      <c r="S33" s="8"/>
      <c r="T33" s="1"/>
      <c r="U33" s="1"/>
    </row>
    <row r="34" spans="1:21">
      <c r="A34" s="85"/>
      <c r="B34" s="86"/>
      <c r="C34" s="86"/>
      <c r="D34" s="86"/>
      <c r="E34" s="86"/>
      <c r="F34" s="86"/>
      <c r="G34" s="87"/>
      <c r="H34" s="9"/>
      <c r="I34" s="88"/>
      <c r="J34" s="89"/>
      <c r="K34" s="89"/>
      <c r="L34" s="89"/>
      <c r="M34" s="89"/>
      <c r="N34" s="89"/>
      <c r="O34" s="89"/>
      <c r="P34" s="89"/>
      <c r="Q34" s="90"/>
      <c r="R34" s="8"/>
      <c r="S34" s="8"/>
      <c r="T34" s="1"/>
      <c r="U34" s="1"/>
    </row>
    <row r="35" spans="1:21">
      <c r="A35" s="85"/>
      <c r="B35" s="86"/>
      <c r="C35" s="86"/>
      <c r="D35" s="86"/>
      <c r="E35" s="86"/>
      <c r="F35" s="86"/>
      <c r="G35" s="87"/>
      <c r="H35" s="2"/>
      <c r="I35" s="88"/>
      <c r="J35" s="89"/>
      <c r="K35" s="89"/>
      <c r="L35" s="89"/>
      <c r="M35" s="89"/>
      <c r="N35" s="89"/>
      <c r="O35" s="89"/>
      <c r="P35" s="89"/>
      <c r="Q35" s="90"/>
      <c r="R35" s="1"/>
      <c r="S35" s="1"/>
      <c r="T35" s="1"/>
      <c r="U35" s="1"/>
    </row>
    <row r="36" spans="1:21">
      <c r="A36" s="94"/>
      <c r="B36" s="95"/>
      <c r="C36" s="95"/>
      <c r="D36" s="95"/>
      <c r="E36" s="95"/>
      <c r="F36" s="95"/>
      <c r="G36" s="96"/>
      <c r="H36" s="2"/>
      <c r="I36" s="91"/>
      <c r="J36" s="92"/>
      <c r="K36" s="92"/>
      <c r="L36" s="92"/>
      <c r="M36" s="92"/>
      <c r="N36" s="92"/>
      <c r="O36" s="92"/>
      <c r="P36" s="92"/>
      <c r="Q36" s="93"/>
      <c r="R36" s="1"/>
      <c r="S36" s="1"/>
      <c r="T36" s="1"/>
      <c r="U36" s="1"/>
    </row>
    <row r="37" spans="1:21">
      <c r="A37" s="1"/>
      <c r="B37" s="1"/>
      <c r="C37" s="3"/>
      <c r="D37" s="1"/>
      <c r="E37" s="2"/>
      <c r="F37" s="2"/>
      <c r="G37" s="2"/>
      <c r="H37" s="2"/>
      <c r="I37" s="2"/>
      <c r="J37" s="2"/>
      <c r="K37" s="1"/>
      <c r="L37" s="1"/>
      <c r="M37" s="1"/>
      <c r="N37" s="1"/>
      <c r="O37" s="1"/>
      <c r="P37" s="1"/>
      <c r="Q37" s="1"/>
      <c r="R37" s="1"/>
      <c r="S37" s="1"/>
      <c r="T37" s="1"/>
      <c r="U37" s="1"/>
    </row>
    <row r="38" spans="1:21">
      <c r="A38" s="1"/>
      <c r="B38" s="1"/>
      <c r="C38" s="3"/>
      <c r="D38" s="1"/>
      <c r="E38" s="2"/>
      <c r="F38" s="2"/>
      <c r="G38" s="2"/>
      <c r="H38" s="2"/>
      <c r="I38" s="2"/>
      <c r="J38" s="2"/>
      <c r="K38" s="1"/>
      <c r="L38" s="1"/>
      <c r="M38" s="1"/>
      <c r="N38" s="1"/>
      <c r="O38" s="1"/>
      <c r="P38" s="1"/>
      <c r="Q38" s="1"/>
      <c r="R38" s="1"/>
      <c r="S38" s="1"/>
      <c r="T38" s="1"/>
      <c r="U38" s="1"/>
    </row>
    <row r="39" spans="1:21">
      <c r="A39" s="1"/>
      <c r="B39" s="1"/>
      <c r="C39" s="3"/>
      <c r="D39" s="1"/>
      <c r="E39" s="2"/>
      <c r="F39" s="2"/>
      <c r="G39" s="2"/>
      <c r="H39" s="2"/>
      <c r="I39" s="2"/>
      <c r="J39" s="2"/>
      <c r="K39" s="1"/>
      <c r="L39" s="1"/>
      <c r="M39" s="1"/>
      <c r="N39" s="1"/>
      <c r="O39" s="1"/>
      <c r="P39" s="1"/>
      <c r="Q39" s="1"/>
      <c r="R39" s="1"/>
      <c r="S39" s="1"/>
      <c r="T39" s="1"/>
      <c r="U39" s="1"/>
    </row>
    <row r="40" spans="1:21">
      <c r="A40" s="1"/>
      <c r="B40" s="1"/>
      <c r="C40" s="3"/>
      <c r="D40" s="1"/>
      <c r="E40" s="2"/>
      <c r="F40" s="2"/>
      <c r="G40" s="2"/>
      <c r="H40" s="2"/>
      <c r="I40" s="2"/>
      <c r="J40" s="2"/>
      <c r="K40" s="1"/>
      <c r="L40" s="1"/>
      <c r="M40" s="1"/>
      <c r="N40" s="1"/>
      <c r="O40" s="1"/>
      <c r="P40" s="1"/>
      <c r="Q40" s="1"/>
      <c r="R40" s="1"/>
      <c r="S40" s="1"/>
      <c r="T40" s="1"/>
      <c r="U40" s="1"/>
    </row>
    <row r="41" spans="1:21">
      <c r="A41" s="1"/>
      <c r="B41" s="1"/>
      <c r="C41" s="3"/>
      <c r="D41" s="1"/>
      <c r="E41" s="2"/>
      <c r="F41" s="2"/>
      <c r="G41" s="2"/>
      <c r="H41" s="2"/>
      <c r="I41" s="2"/>
      <c r="J41" s="2"/>
      <c r="K41" s="1"/>
      <c r="L41" s="1"/>
      <c r="M41" s="1"/>
      <c r="N41" s="1"/>
      <c r="O41" s="1"/>
      <c r="P41" s="1"/>
      <c r="Q41" s="1"/>
      <c r="R41" s="1"/>
      <c r="S41" s="1"/>
      <c r="T41" s="1"/>
      <c r="U41" s="1"/>
    </row>
    <row r="42" spans="1:21">
      <c r="A42" s="1"/>
      <c r="B42" s="1"/>
      <c r="C42" s="3"/>
      <c r="D42" s="1"/>
      <c r="E42" s="2"/>
      <c r="F42" s="2"/>
      <c r="G42" s="2"/>
      <c r="H42" s="2"/>
      <c r="I42" s="2"/>
      <c r="J42" s="2"/>
      <c r="K42" s="1"/>
      <c r="L42" s="1"/>
      <c r="M42" s="1"/>
      <c r="N42" s="1"/>
      <c r="O42" s="1"/>
      <c r="P42" s="1"/>
      <c r="Q42" s="1"/>
      <c r="R42" s="1"/>
      <c r="S42" s="1"/>
      <c r="T42" s="1"/>
      <c r="U42" s="1"/>
    </row>
    <row r="43" spans="1:21">
      <c r="A43" s="1"/>
      <c r="B43" s="1"/>
      <c r="C43" s="3"/>
      <c r="D43" s="1"/>
      <c r="E43" s="2"/>
      <c r="F43" s="2"/>
      <c r="G43" s="2"/>
      <c r="H43" s="2"/>
      <c r="I43" s="2"/>
      <c r="J43" s="2"/>
      <c r="K43" s="1"/>
      <c r="L43" s="1"/>
      <c r="M43" s="1"/>
      <c r="N43" s="1"/>
      <c r="O43" s="1"/>
      <c r="P43" s="1"/>
      <c r="Q43" s="1"/>
      <c r="R43" s="1"/>
      <c r="S43" s="1"/>
      <c r="T43" s="1"/>
      <c r="U43" s="1"/>
    </row>
    <row r="44" spans="1:21">
      <c r="A44" s="1"/>
      <c r="B44" s="1"/>
      <c r="C44" s="3"/>
      <c r="D44" s="1"/>
      <c r="E44" s="2"/>
      <c r="F44" s="2"/>
      <c r="G44" s="2"/>
      <c r="H44" s="2"/>
      <c r="I44" s="2"/>
      <c r="J44" s="2"/>
      <c r="K44" s="1"/>
      <c r="L44" s="1"/>
      <c r="M44" s="1"/>
      <c r="N44" s="1"/>
      <c r="O44" s="1"/>
      <c r="P44" s="1"/>
      <c r="Q44" s="1"/>
      <c r="R44" s="1"/>
      <c r="S44" s="1"/>
      <c r="T44" s="1"/>
      <c r="U44" s="1"/>
    </row>
    <row r="45" spans="1:21">
      <c r="A45" s="1"/>
      <c r="B45" s="1"/>
      <c r="C45" s="3"/>
      <c r="D45" s="1"/>
      <c r="E45" s="2"/>
      <c r="F45" s="2"/>
      <c r="G45" s="2"/>
      <c r="H45" s="2"/>
      <c r="I45" s="2"/>
      <c r="J45" s="2"/>
      <c r="K45" s="1"/>
      <c r="L45" s="1"/>
      <c r="M45" s="1"/>
      <c r="N45" s="1"/>
      <c r="O45" s="1"/>
      <c r="P45" s="1"/>
      <c r="Q45" s="1"/>
      <c r="R45" s="1"/>
      <c r="S45" s="1"/>
      <c r="T45" s="1"/>
      <c r="U45" s="1"/>
    </row>
    <row r="46" spans="1:21">
      <c r="A46" s="1"/>
      <c r="B46" s="1"/>
      <c r="C46" s="3"/>
      <c r="D46" s="1"/>
      <c r="E46" s="2"/>
      <c r="F46" s="2"/>
      <c r="G46" s="2"/>
      <c r="H46" s="2"/>
      <c r="I46" s="2"/>
      <c r="J46" s="2"/>
      <c r="K46" s="1"/>
      <c r="L46" s="1"/>
      <c r="M46" s="1"/>
      <c r="N46" s="1"/>
      <c r="O46" s="1"/>
      <c r="P46" s="1"/>
      <c r="Q46" s="1"/>
      <c r="R46" s="1"/>
      <c r="S46" s="1"/>
      <c r="T46" s="1"/>
      <c r="U46" s="1"/>
    </row>
    <row r="47" spans="1:21">
      <c r="A47" s="1"/>
      <c r="B47" s="1"/>
      <c r="C47" s="3"/>
      <c r="D47" s="1"/>
      <c r="E47" s="2"/>
      <c r="F47" s="2"/>
      <c r="G47" s="2"/>
      <c r="H47" s="2"/>
      <c r="I47" s="2"/>
      <c r="J47" s="2"/>
      <c r="K47" s="1"/>
      <c r="L47" s="1"/>
      <c r="M47" s="1"/>
      <c r="N47" s="1"/>
      <c r="O47" s="1"/>
      <c r="P47" s="1"/>
      <c r="Q47" s="1"/>
      <c r="R47" s="1"/>
      <c r="S47" s="1"/>
      <c r="T47" s="1"/>
      <c r="U47" s="1"/>
    </row>
    <row r="48" spans="1:21">
      <c r="A48" s="1"/>
      <c r="B48" s="1"/>
      <c r="C48" s="3"/>
      <c r="D48" s="1"/>
      <c r="E48" s="2"/>
      <c r="F48" s="2"/>
      <c r="G48" s="2"/>
      <c r="H48" s="2"/>
      <c r="I48" s="2"/>
      <c r="J48" s="2"/>
      <c r="K48" s="1"/>
      <c r="L48" s="1"/>
      <c r="M48" s="1"/>
      <c r="N48" s="1"/>
      <c r="O48" s="1"/>
      <c r="P48" s="1"/>
      <c r="Q48" s="1"/>
      <c r="R48" s="1"/>
      <c r="S48" s="1"/>
      <c r="T48" s="1"/>
      <c r="U48" s="1"/>
    </row>
    <row r="49" spans="1:21">
      <c r="A49" s="1"/>
      <c r="B49" s="1"/>
      <c r="C49" s="3"/>
      <c r="D49" s="1"/>
      <c r="E49" s="2"/>
      <c r="F49" s="2"/>
      <c r="G49" s="2"/>
      <c r="H49" s="2"/>
      <c r="I49" s="2"/>
      <c r="J49" s="2"/>
      <c r="K49" s="1"/>
      <c r="L49" s="1"/>
      <c r="M49" s="1"/>
      <c r="N49" s="1"/>
      <c r="O49" s="1"/>
      <c r="P49" s="1"/>
      <c r="Q49" s="1"/>
      <c r="R49" s="1"/>
      <c r="S49" s="1"/>
      <c r="T49" s="1"/>
      <c r="U49" s="1"/>
    </row>
    <row r="50" spans="1:21">
      <c r="A50" s="1"/>
      <c r="B50" s="1"/>
      <c r="C50" s="3"/>
      <c r="D50" s="1"/>
      <c r="E50" s="2"/>
      <c r="F50" s="2"/>
      <c r="G50" s="2"/>
      <c r="H50" s="2"/>
      <c r="I50" s="2"/>
      <c r="J50" s="2"/>
      <c r="K50" s="1"/>
      <c r="L50" s="1"/>
      <c r="M50" s="1"/>
      <c r="N50" s="1"/>
      <c r="O50" s="1"/>
      <c r="P50" s="1"/>
      <c r="Q50" s="1"/>
      <c r="R50" s="1"/>
      <c r="S50" s="1"/>
      <c r="T50" s="1"/>
      <c r="U50" s="1"/>
    </row>
    <row r="51" spans="1:21">
      <c r="A51" s="1"/>
      <c r="B51" s="1"/>
      <c r="C51" s="3"/>
      <c r="D51" s="1"/>
      <c r="E51" s="2"/>
      <c r="F51" s="2"/>
      <c r="G51" s="2"/>
      <c r="H51" s="2"/>
      <c r="I51" s="2"/>
      <c r="J51" s="2"/>
      <c r="K51" s="1"/>
      <c r="L51" s="1"/>
      <c r="M51" s="1"/>
      <c r="N51" s="1"/>
      <c r="O51" s="1"/>
      <c r="P51" s="1"/>
      <c r="Q51" s="1"/>
      <c r="R51" s="1"/>
      <c r="S51" s="1"/>
      <c r="T51" s="1"/>
      <c r="U51" s="1"/>
    </row>
    <row r="52" spans="1:21">
      <c r="A52" s="1"/>
      <c r="B52" s="1"/>
      <c r="C52" s="3"/>
      <c r="D52" s="1"/>
      <c r="E52" s="2"/>
      <c r="F52" s="2"/>
      <c r="G52" s="2"/>
      <c r="H52" s="2"/>
      <c r="I52" s="2"/>
      <c r="J52" s="2"/>
      <c r="K52" s="1"/>
      <c r="L52" s="1"/>
      <c r="M52" s="1"/>
      <c r="N52" s="1"/>
      <c r="O52" s="1"/>
      <c r="P52" s="1"/>
      <c r="Q52" s="1"/>
      <c r="R52" s="1"/>
      <c r="S52" s="1"/>
      <c r="T52" s="1"/>
      <c r="U52" s="1"/>
    </row>
    <row r="53" spans="1:21">
      <c r="A53" s="1"/>
      <c r="B53" s="1"/>
      <c r="C53" s="3"/>
      <c r="D53" s="1"/>
      <c r="E53" s="2"/>
      <c r="F53" s="2"/>
      <c r="G53" s="2"/>
      <c r="H53" s="2"/>
      <c r="I53" s="2"/>
      <c r="J53" s="2"/>
      <c r="K53" s="1"/>
      <c r="L53" s="1"/>
      <c r="M53" s="1"/>
      <c r="N53" s="1"/>
      <c r="O53" s="1"/>
      <c r="P53" s="1"/>
      <c r="Q53" s="1"/>
      <c r="R53" s="1"/>
      <c r="S53" s="1"/>
      <c r="T53" s="1"/>
      <c r="U53" s="1"/>
    </row>
    <row r="54" spans="1:21">
      <c r="A54" s="1"/>
      <c r="B54" s="1"/>
      <c r="C54" s="3"/>
      <c r="D54" s="1"/>
      <c r="E54" s="2"/>
      <c r="F54" s="2"/>
      <c r="G54" s="2"/>
      <c r="H54" s="2"/>
      <c r="I54" s="2"/>
      <c r="J54" s="2"/>
      <c r="K54" s="1"/>
      <c r="L54" s="1"/>
      <c r="M54" s="1"/>
      <c r="N54" s="1"/>
      <c r="O54" s="1"/>
      <c r="P54" s="1"/>
      <c r="Q54" s="1"/>
      <c r="R54" s="1"/>
      <c r="S54" s="1"/>
      <c r="T54" s="1"/>
      <c r="U54" s="1"/>
    </row>
    <row r="55" spans="1:21">
      <c r="A55" s="1"/>
      <c r="B55" s="1"/>
      <c r="C55" s="3"/>
      <c r="D55" s="1"/>
      <c r="E55" s="2"/>
      <c r="F55" s="2"/>
      <c r="G55" s="2"/>
      <c r="H55" s="2"/>
      <c r="I55" s="2"/>
      <c r="J55" s="2"/>
      <c r="K55" s="1"/>
      <c r="L55" s="1"/>
      <c r="M55" s="1"/>
      <c r="N55" s="1"/>
      <c r="O55" s="1"/>
      <c r="P55" s="1"/>
      <c r="Q55" s="1"/>
      <c r="R55" s="1"/>
      <c r="S55" s="1"/>
      <c r="T55" s="1"/>
      <c r="U55" s="1"/>
    </row>
    <row r="56" spans="1:21">
      <c r="A56" s="1"/>
      <c r="B56" s="1"/>
      <c r="C56" s="3"/>
      <c r="D56" s="1"/>
      <c r="E56" s="2"/>
      <c r="F56" s="2"/>
      <c r="G56" s="2"/>
      <c r="H56" s="2"/>
      <c r="I56" s="2"/>
      <c r="J56" s="2"/>
      <c r="K56" s="1"/>
      <c r="L56" s="1"/>
      <c r="M56" s="1"/>
      <c r="N56" s="1"/>
      <c r="O56" s="1"/>
      <c r="P56" s="1"/>
      <c r="Q56" s="1"/>
      <c r="R56" s="1"/>
      <c r="S56" s="1"/>
      <c r="T56" s="1"/>
      <c r="U56" s="1"/>
    </row>
    <row r="57" spans="1:21">
      <c r="A57" s="1"/>
      <c r="B57" s="1"/>
      <c r="C57" s="3"/>
      <c r="D57" s="1"/>
      <c r="E57" s="2"/>
      <c r="F57" s="2"/>
      <c r="G57" s="2"/>
      <c r="H57" s="2"/>
      <c r="I57" s="2"/>
      <c r="J57" s="2"/>
      <c r="K57" s="1"/>
      <c r="L57" s="1"/>
      <c r="M57" s="1"/>
      <c r="N57" s="1"/>
      <c r="O57" s="1"/>
      <c r="P57" s="1"/>
      <c r="Q57" s="1"/>
      <c r="R57" s="1"/>
      <c r="S57" s="1"/>
      <c r="T57" s="1"/>
      <c r="U57" s="1"/>
    </row>
    <row r="58" spans="1:21">
      <c r="A58" s="1"/>
      <c r="B58" s="1"/>
      <c r="C58" s="3"/>
      <c r="D58" s="1"/>
      <c r="E58" s="2"/>
      <c r="F58" s="2"/>
      <c r="G58" s="2"/>
      <c r="H58" s="2"/>
      <c r="I58" s="2"/>
      <c r="J58" s="2"/>
      <c r="K58" s="1"/>
      <c r="L58" s="1"/>
      <c r="M58" s="1"/>
      <c r="N58" s="1"/>
      <c r="O58" s="1"/>
      <c r="P58" s="1"/>
      <c r="Q58" s="1"/>
      <c r="R58" s="1"/>
      <c r="S58" s="1"/>
      <c r="T58" s="1"/>
      <c r="U58" s="1"/>
    </row>
    <row r="59" spans="1:21">
      <c r="A59" s="1"/>
      <c r="B59" s="1"/>
      <c r="C59" s="3"/>
      <c r="D59" s="1"/>
      <c r="E59" s="2"/>
      <c r="F59" s="2"/>
      <c r="G59" s="2"/>
      <c r="H59" s="2"/>
      <c r="I59" s="2"/>
      <c r="J59" s="2"/>
      <c r="K59" s="1"/>
      <c r="L59" s="1"/>
      <c r="M59" s="1"/>
      <c r="N59" s="1"/>
      <c r="O59" s="1"/>
      <c r="P59" s="1"/>
      <c r="Q59" s="1"/>
      <c r="R59" s="1"/>
      <c r="S59" s="1"/>
      <c r="T59" s="1"/>
      <c r="U59" s="1"/>
    </row>
  </sheetData>
  <sheetProtection algorithmName="SHA-512" hashValue="FkSo7pL16YIwyWvmVZJ5yhtGx9M/pEwFCRcf/TzMxbeGHwMeWzyj2rn27Q2QvJXc+X7NhWzR1a7cnKjCX0zTDw==" saltValue="leJO5wbJW4TfAD52K0vROw==" spinCount="100000" sheet="1" objects="1" scenarios="1"/>
  <protectedRanges>
    <protectedRange algorithmName="SHA-512" hashValue="AvG9Vyy1SvDZc5BainRRBv853ct29i4+23nsHsTDZWNIC3SKXlWE4kkX13sCa23CaCZvLE4jB7fHa+y1p02qzA==" saltValue="WJmqiQt9O9EULbQQJCnyNQ==" spinCount="100000" sqref="K6:Q11" name="Range1"/>
  </protectedRanges>
  <mergeCells count="6">
    <mergeCell ref="I16:Q25"/>
    <mergeCell ref="I26:Q36"/>
    <mergeCell ref="A16:G36"/>
    <mergeCell ref="K1:N1"/>
    <mergeCell ref="E4:J4"/>
    <mergeCell ref="K4:O4"/>
  </mergeCells>
  <hyperlinks>
    <hyperlink ref="K1:N1" r:id="rId1" display="NYS T&amp;F 2021 MSG 1:4 Value per Acre" xr:uid="{9381273A-E384-4E4F-B6C3-84ABCB509C3D}"/>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5A17EA7565E4596E5F5CA7ACFD643" ma:contentTypeVersion="20" ma:contentTypeDescription="Create a new document." ma:contentTypeScope="" ma:versionID="6672343d8c7738c4b4fae01c24c455a5">
  <xsd:schema xmlns:xsd="http://www.w3.org/2001/XMLSchema" xmlns:xs="http://www.w3.org/2001/XMLSchema" xmlns:p="http://schemas.microsoft.com/office/2006/metadata/properties" xmlns:ns2="07af92a9-39bc-461e-9b53-c0b6820ea489" xmlns:ns3="3cbd07d1-6f88-4ca1-a811-38ba84aaff4b" targetNamespace="http://schemas.microsoft.com/office/2006/metadata/properties" ma:root="true" ma:fieldsID="1fa258dab6954cd6c13fac2b0bb0eca5" ns2:_="" ns3:_="">
    <xsd:import namespace="07af92a9-39bc-461e-9b53-c0b6820ea489"/>
    <xsd:import namespace="3cbd07d1-6f88-4ca1-a811-38ba84aaff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92a9-39bc-461e-9b53-c0b6820ea4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bd07d1-6f88-4ca1-a811-38ba84aaff4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7ec632c-4a40-40a3-a3e5-28788c8eee6a}" ma:internalName="TaxCatchAll" ma:showField="CatchAllData" ma:web="3cbd07d1-6f88-4ca1-a811-38ba84aaf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af92a9-39bc-461e-9b53-c0b6820ea489">
      <Terms xmlns="http://schemas.microsoft.com/office/infopath/2007/PartnerControls"/>
    </lcf76f155ced4ddcb4097134ff3c332f>
    <TaxCatchAll xmlns="3cbd07d1-6f88-4ca1-a811-38ba84aaff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79C0EC-4AB5-447A-B127-D2F3B202E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92a9-39bc-461e-9b53-c0b6820ea489"/>
    <ds:schemaRef ds:uri="3cbd07d1-6f88-4ca1-a811-38ba84aaf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20757-392B-41EB-9EF5-F08189D7FB2F}">
  <ds:schemaRefs>
    <ds:schemaRef ds:uri="http://schemas.microsoft.com/office/2006/documentManagement/types"/>
    <ds:schemaRef ds:uri="http://purl.org/dc/dcmitype/"/>
    <ds:schemaRef ds:uri="http://schemas.microsoft.com/office/2006/metadata/properties"/>
    <ds:schemaRef ds:uri="07af92a9-39bc-461e-9b53-c0b6820ea489"/>
    <ds:schemaRef ds:uri="http://purl.org/dc/elements/1.1/"/>
    <ds:schemaRef ds:uri="http://schemas.microsoft.com/office/infopath/2007/PartnerControls"/>
    <ds:schemaRef ds:uri="http://www.w3.org/XML/1998/namespace"/>
    <ds:schemaRef ds:uri="http://schemas.openxmlformats.org/package/2006/metadata/core-properties"/>
    <ds:schemaRef ds:uri="3cbd07d1-6f88-4ca1-a811-38ba84aaff4b"/>
    <ds:schemaRef ds:uri="http://purl.org/dc/terms/"/>
  </ds:schemaRefs>
</ds:datastoreItem>
</file>

<file path=customXml/itemProps3.xml><?xml version="1.0" encoding="utf-8"?>
<ds:datastoreItem xmlns:ds="http://schemas.openxmlformats.org/officeDocument/2006/customXml" ds:itemID="{E232A447-35E4-4B8D-9EFB-EAD9B2CA87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Candace J Rossi</dc:creator>
  <cp:keywords/>
  <dc:description/>
  <cp:lastModifiedBy>Rossi, Candace J (NYSERDA)</cp:lastModifiedBy>
  <cp:revision/>
  <dcterms:created xsi:type="dcterms:W3CDTF">2023-03-01T15:27:46Z</dcterms:created>
  <dcterms:modified xsi:type="dcterms:W3CDTF">2025-02-25T16:27:15Z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0x010100F675A17EA7565E4596E5F5CA7ACFD643</vt:lpwstr>
  </property>
  <property fmtid="{D5CDD505-2E9C-101B-9397-08002B2CF9AE}" pid="3" name="MediaServiceImageTags">
    <vt:lpwstr/>
  </property>
</Properties>
</file>