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9.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nysemail-my.sharepoint.com/personal/pamela_miller_nyserda_ny_gov/Documents/Desktop/Historical Documents for LCP/LCP Version 2/"/>
    </mc:Choice>
  </mc:AlternateContent>
  <xr:revisionPtr revIDLastSave="0" documentId="13_ncr:1_{B7C39BA0-5062-4432-8A1D-753033C3A89D}" xr6:coauthVersionLast="47" xr6:coauthVersionMax="47" xr10:uidLastSave="{00000000-0000-0000-0000-000000000000}"/>
  <workbookProtection workbookAlgorithmName="SHA-512" workbookHashValue="k3nKEaqYgfUWkrUsqo0N69ndOvuain7pTfKIf79uMWJ700pMk6ADCniBM6hwNvER1S4PeGiNSIRABKmsb6Y9EQ==" workbookSaltValue="AuMrOw4m6q35CqqbKs5hhQ==" workbookSpinCount="100000" lockStructure="1"/>
  <bookViews>
    <workbookView xWindow="-120" yWindow="-120" windowWidth="29040" windowHeight="15720" tabRatio="833" xr2:uid="{0B06235B-AB55-47AB-A181-FB8BA464E592}"/>
  </bookViews>
  <sheets>
    <sheet name="Instructions" sheetId="24" r:id="rId1"/>
    <sheet name="General Project Info" sheetId="5" r:id="rId2"/>
    <sheet name="Env Pre-const" sheetId="3" state="hidden" r:id="rId3"/>
    <sheet name="Env Const" sheetId="20" state="hidden" r:id="rId4"/>
    <sheet name="Code Vent Pre-const" sheetId="17" state="hidden" r:id="rId5"/>
    <sheet name="Code Vent TestOut &amp; Const" sheetId="28" state="hidden" r:id="rId6"/>
    <sheet name="H&amp;C Pre-const" sheetId="19" state="hidden" r:id="rId7"/>
    <sheet name="H&amp;C Const" sheetId="22" state="hidden" r:id="rId8"/>
    <sheet name="DHW Pre-const" sheetId="10" r:id="rId9"/>
    <sheet name="DHW Const" sheetId="23" r:id="rId10"/>
    <sheet name="Appliances Pre-const" sheetId="25" state="hidden" r:id="rId11"/>
    <sheet name="Appliances Const" sheetId="13" state="hidden" r:id="rId12"/>
    <sheet name="Add-On Air Sealing Pre-const" sheetId="26" state="hidden" r:id="rId13"/>
    <sheet name="Add-On Air Sealing Const" sheetId="31" state="hidden" r:id="rId14"/>
    <sheet name="ARCHIVED Add-On Steam Pre-const" sheetId="27" state="hidden" r:id="rId15"/>
    <sheet name="ARCHIVED Add-On Steam Const" sheetId="15" state="hidden" r:id="rId16"/>
    <sheet name="Add-On Vent Pre-const" sheetId="30" state="hidden" r:id="rId17"/>
    <sheet name="Add-On Vent Const" sheetId="32" state="hidden" r:id="rId18"/>
    <sheet name="Pre-const QC Feedback" sheetId="16" r:id="rId19"/>
    <sheet name="Const QC Feedback" sheetId="18" r:id="rId20"/>
    <sheet name="Data Validation" sheetId="4" state="hidden" r:id="rId21"/>
    <sheet name="Version Track" sheetId="29" state="hidden" r:id="rId22"/>
  </sheets>
  <externalReferences>
    <externalReference r:id="rId23"/>
    <externalReference r:id="rId24"/>
  </externalReferences>
  <definedNames>
    <definedName name="DD_AirInfiltration_Tightness">'Data Validation'!$S$21:$S$24</definedName>
    <definedName name="DD_CoolingComponents_Controls">'Data Validation'!$AC$104:$AC$107</definedName>
    <definedName name="DD_CoolingComponents_EquipmentType">'Data Validation'!$X$104:$X$113</definedName>
    <definedName name="DD_CoolingComponents_EStar">'Data Validation'!$Z$104:$Z$106</definedName>
    <definedName name="DD_CoolingComponents_FuelSource">'Data Validation'!$AA$104:$AA$110</definedName>
    <definedName name="DD_CoolingComponents_Ownership">'Data Validation'!$AD$104:$AD$106</definedName>
    <definedName name="DD_CoolingComponents_RatedEfficiencyUnit" localSheetId="13">'[1]Data Validation'!$AB$104:$AB$106</definedName>
    <definedName name="DD_CoolingComponents_RatedEfficiencyUnit" localSheetId="17">'[1]Data Validation'!$AB$104:$AB$106</definedName>
    <definedName name="DD_CoolingComponents_RatedEfficiencyUnit" localSheetId="16">'[2]Data Validation'!$AB$104:$AB$106</definedName>
    <definedName name="DD_CoolingComponents_RatedEfficiencyUnit">'Data Validation'!$AB$104:$AB$106</definedName>
    <definedName name="DD_CoolingComponents_SpacesServed">'Data Validation'!$Y$104:$Y$107</definedName>
    <definedName name="DD_DHW_Controls">'Data Validation'!$X$87:$X$91</definedName>
    <definedName name="DD_DHW_DHWfromSpaceHeatingBoiler">'Data Validation'!$K$87:$K$89</definedName>
    <definedName name="DD_DHW_EStar">'Data Validation'!$T$87:$T$89</definedName>
    <definedName name="DD_DHW_ExternalHeatExchanger">'Data Validation'!$L$87:$L$89</definedName>
    <definedName name="DD_DHW_FuelSource">'Data Validation'!$U$87:$U$94</definedName>
    <definedName name="DD_DHW_HeatingElementonStorageTank">'Data Validation'!$Q$87:$Q$89</definedName>
    <definedName name="DD_DHW_MixingValve">'Data Validation'!$N$87:$N$90</definedName>
    <definedName name="DD_DHW_RatedEfficiencyUnits">'Data Validation'!$V$87:$V$90</definedName>
    <definedName name="DD_DHW_RecirculationPump">'Data Validation'!$O$87:$O$89</definedName>
    <definedName name="DD_DHW_SpacesServed">'Data Validation'!$S$87:$S$92</definedName>
    <definedName name="DD_DHW_StorageTank" localSheetId="13">'[1]Data Validation'!$P$87:$P$89</definedName>
    <definedName name="DD_DHW_StorageTank" localSheetId="17">'[1]Data Validation'!$P$87:$P$89</definedName>
    <definedName name="DD_DHW_StorageTank" localSheetId="16">'[2]Data Validation'!$P$87:$P$89</definedName>
    <definedName name="DD_DHW_StorageTank">'Data Validation'!$P$87:$P$89</definedName>
    <definedName name="DD_DHW_StorageTankInsulated">'Data Validation'!$R$87:$R$89</definedName>
    <definedName name="DD_DHW_TanklessCoil">'Data Validation'!$M$87:$M$89</definedName>
    <definedName name="DD_DHW_VentingType">'Data Validation'!$W$87:$W$91</definedName>
    <definedName name="DD_Distribution_CentralDistributionTypeCooling" localSheetId="13">'[1]Data Validation'!$AF$104:$AF$106</definedName>
    <definedName name="DD_Distribution_CentralDistributionTypeCooling" localSheetId="17">'[1]Data Validation'!$AF$104:$AF$106</definedName>
    <definedName name="DD_Distribution_CentralDistributionTypeCooling" localSheetId="16">'[2]Data Validation'!$AF$104:$AF$106</definedName>
    <definedName name="DD_Distribution_CentralDistributionTypeCooling">'Data Validation'!$AF$104:$AF$106</definedName>
    <definedName name="DD_Distribution_CentralDistributionTypeHeat">'Data Validation'!$AE$104:$AE$109</definedName>
    <definedName name="DD_Envelope_VerificationMethod" localSheetId="13">'[1]Data Validation'!$L$21:$L$24</definedName>
    <definedName name="DD_Envelope_VerificationMethod" localSheetId="17">'[1]Data Validation'!$L$21:$L$24</definedName>
    <definedName name="DD_Envelope_VerificationMethod" localSheetId="16">'[2]Data Validation'!$L$21:$L$24</definedName>
    <definedName name="DD_Envelope_VerificationMethod">'Data Validation'!$L$21:$L$24</definedName>
    <definedName name="DD_ExteriorDoors_GlazingType">'Data Validation'!$Q$21:$Q$24</definedName>
    <definedName name="DD_ExteriorDoors_Material" localSheetId="13">'[1]Data Validation'!$P$21:$P$29</definedName>
    <definedName name="DD_ExteriorDoors_Material" localSheetId="17">'[1]Data Validation'!$P$21:$P$29</definedName>
    <definedName name="DD_ExteriorDoors_Material" localSheetId="16">'[2]Data Validation'!$P$21:$P$29</definedName>
    <definedName name="DD_ExteriorDoors_Material">'Data Validation'!$P$21:$P$29</definedName>
    <definedName name="DD_ExteriorDoors_WeatherStripping">'Data Validation'!$R$21:$R$25</definedName>
    <definedName name="DD_HeatCool_TempMeas">'Data Validation'!$AG$104:$AG$106</definedName>
    <definedName name="DD_HeatingComponents_Aquastat">'Data Validation'!$T$104:$T$106</definedName>
    <definedName name="DD_HeatingComponents_Burner_EquipmentType">'Data Validation'!$U$104:$U$108</definedName>
    <definedName name="DD_HeatingComponents_EndUse_Controls">'Data Validation'!$W$104:$W$109</definedName>
    <definedName name="DD_HeatingComponents_EndUse_EquipmentType">'Data Validation'!$V$104:$V$110</definedName>
    <definedName name="DD_HeatingComponents_EnergyMgtSystem">'Data Validation'!$P$104:$P$106</definedName>
    <definedName name="DD_HeatingComponents_EquipmentType">'Data Validation'!$I$104:$I$112</definedName>
    <definedName name="DD_HeatingComponents_EStar">'Data Validation'!$K$104:$K$106</definedName>
    <definedName name="DD_HeatingComponents_FuelSource">'Data Validation'!$L$104:$L$110</definedName>
    <definedName name="DD_HeatingComponents_HeatTimer">'Data Validation'!$O$104:$O$106</definedName>
    <definedName name="DD_HeatingComponents_NightSetback">'Data Validation'!$R$104:$R$106</definedName>
    <definedName name="DD_HeatingComponents_OutdoorAirReset">'Data Validation'!$Q$104:$Q$106</definedName>
    <definedName name="DD_HeatingComponents_RatedEfficiencyUnits" localSheetId="13">'[1]Data Validation'!$M$104:$M$107</definedName>
    <definedName name="DD_HeatingComponents_RatedEfficiencyUnits" localSheetId="17">'[1]Data Validation'!$M$104:$M$107</definedName>
    <definedName name="DD_HeatingComponents_RatedEfficiencyUnits" localSheetId="16">'[2]Data Validation'!$M$104:$M$107</definedName>
    <definedName name="DD_HeatingComponents_RatedEfficiencyUnits">'Data Validation'!$M$104:$M$107</definedName>
    <definedName name="DD_HeatingComponents_SequencingControls">'Data Validation'!$S$104:$S$106</definedName>
    <definedName name="DD_HeatingComponents_SpacesServed">'Data Validation'!$J$104:$J$107</definedName>
    <definedName name="DD_HeatingComponents_VentingType">'Data Validation'!$N$104:$N$108</definedName>
    <definedName name="DD_MotorsPumpsFans_Type">'Data Validation'!$AH$104:$AH$107</definedName>
    <definedName name="DD_Ventilation_ConditionedSupply" localSheetId="16">'[2]Data Validation'!$F$120:$F$123</definedName>
    <definedName name="DD_Ventilation_ConditionedSupply">'Data Validation'!$F$120:$F$123</definedName>
    <definedName name="DD_Ventilation_DuctLeakiness" localSheetId="13">'[1]Data Validation'!$G$120:$G$123</definedName>
    <definedName name="DD_Ventilation_DuctLeakiness" localSheetId="17">'[1]Data Validation'!$G$120:$G$123</definedName>
    <definedName name="DD_Ventilation_DuctLeakiness" localSheetId="16">'[2]Data Validation'!$G$120:$G$123</definedName>
    <definedName name="DD_Ventilation_DuctLeakiness">'Data Validation'!$G$120:$G$123</definedName>
    <definedName name="DD_Ventilation_Estar">'Data Validation'!$E$120:$E$122</definedName>
    <definedName name="DD_Ventilation_LocationofEquipment" localSheetId="13">'[1]Data Validation'!$D$120:$D$123</definedName>
    <definedName name="DD_Ventilation_LocationofEquipment" localSheetId="17">'[1]Data Validation'!$D$120:$D$123</definedName>
    <definedName name="DD_Ventilation_LocationofEquipment" localSheetId="16">'[2]Data Validation'!$D$120:$D$123</definedName>
    <definedName name="DD_Ventilation_LocationofEquipment">'Data Validation'!$D$120:$D$123</definedName>
    <definedName name="DD_Ventilation_SystemOperational">'Data Validation'!$H$120:$H$121</definedName>
    <definedName name="DD_Ventilation_SystemType" localSheetId="13">'[1]Data Validation'!$C$120:$C$121</definedName>
    <definedName name="DD_Ventilation_SystemType" localSheetId="17">'[1]Data Validation'!$C$120:$C$121</definedName>
    <definedName name="DD_Ventilation_SystemType" localSheetId="16">'[2]Data Validation'!$C$120:$C$121</definedName>
    <definedName name="DD_Ventilation_SystemType">'Data Validation'!$C$120:$C$121</definedName>
    <definedName name="DD_Windows_FramingMaterial" localSheetId="13">'[1]Data Validation'!$I$21:$I$25</definedName>
    <definedName name="DD_Windows_FramingMaterial" localSheetId="17">'[1]Data Validation'!$I$21:$I$25</definedName>
    <definedName name="DD_Windows_FramingMaterial" localSheetId="16">'[2]Data Validation'!$I$21:$I$25</definedName>
    <definedName name="DD_Windows_FramingMaterial">'Data Validation'!$I$21:$I$25</definedName>
    <definedName name="DD_Windows_GasFilled" localSheetId="13">'[1]Data Validation'!$N$21:$N$22</definedName>
    <definedName name="DD_Windows_GasFilled" localSheetId="17">'[1]Data Validation'!$N$21:$N$22</definedName>
    <definedName name="DD_Windows_GasFilled" localSheetId="16">'[2]Data Validation'!$N$21:$N$22</definedName>
    <definedName name="DD_Windows_GasFilled">'Data Validation'!$N$21:$N$22</definedName>
    <definedName name="DD_Windows_GlassCoating">'Data Validation'!$M$21:$M$26</definedName>
    <definedName name="DD_Windows_NumOfPanes">'Data Validation'!$K$21:$K$24</definedName>
    <definedName name="DD_Windows_OperationType" localSheetId="13">'[1]Data Validation'!$H$21:$H$29</definedName>
    <definedName name="DD_Windows_OperationType" localSheetId="17">'[1]Data Validation'!$H$21:$H$29</definedName>
    <definedName name="DD_Windows_OperationType" localSheetId="16">'[2]Data Validation'!$H$21:$H$29</definedName>
    <definedName name="DD_Windows_OperationType">'Data Validation'!$H$21:$H$29</definedName>
    <definedName name="DD_Windows_ThermalBreak">'Data Validation'!$J$21:$J$22</definedName>
    <definedName name="DD_Windows_WeatherStripping">'Data Validation'!$O$21:$O$24</definedName>
    <definedName name="DT_Support_ToolPassword"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32" l="1"/>
  <c r="E74" i="32"/>
  <c r="E73" i="32"/>
  <c r="E72" i="32"/>
  <c r="E71" i="32"/>
  <c r="E70" i="32"/>
  <c r="E69" i="32"/>
  <c r="R34" i="32"/>
  <c r="R33" i="32"/>
  <c r="R32" i="32"/>
  <c r="R31" i="32"/>
  <c r="R30" i="32"/>
  <c r="R28" i="32"/>
  <c r="R27" i="32"/>
  <c r="R26" i="32"/>
  <c r="R25" i="32"/>
  <c r="R24" i="32"/>
  <c r="R22" i="32"/>
  <c r="R21" i="32"/>
  <c r="R20" i="32"/>
  <c r="R19" i="32"/>
  <c r="R18" i="32"/>
  <c r="R16" i="32"/>
  <c r="R15" i="32"/>
  <c r="R14" i="32"/>
  <c r="R13" i="32"/>
  <c r="R12" i="32"/>
  <c r="E33" i="31"/>
  <c r="E32" i="31"/>
  <c r="E31" i="31"/>
  <c r="E30" i="31"/>
  <c r="E29" i="31"/>
  <c r="E28" i="31"/>
  <c r="E27" i="31"/>
  <c r="J56" i="3"/>
  <c r="J60" i="3"/>
  <c r="J59" i="3"/>
  <c r="J58" i="3"/>
  <c r="J57" i="3"/>
  <c r="I60" i="3"/>
  <c r="I59" i="3"/>
  <c r="I58" i="3"/>
  <c r="I57" i="3"/>
  <c r="I56" i="3"/>
  <c r="J29" i="3"/>
  <c r="J30" i="3"/>
  <c r="J31" i="3"/>
  <c r="J32" i="3"/>
  <c r="I32" i="3"/>
  <c r="I31" i="3"/>
  <c r="I30" i="3"/>
  <c r="I29" i="3"/>
  <c r="I28" i="3"/>
  <c r="I54" i="3"/>
  <c r="I26" i="3"/>
  <c r="J53" i="3"/>
  <c r="J52" i="3"/>
  <c r="J51" i="3"/>
  <c r="J20" i="3"/>
  <c r="J25" i="3"/>
  <c r="J24" i="3"/>
  <c r="J23" i="3"/>
  <c r="J18" i="20"/>
  <c r="J48" i="20"/>
  <c r="J47" i="20"/>
  <c r="J49" i="20" s="1"/>
  <c r="J50" i="20" s="1"/>
  <c r="J38" i="20"/>
  <c r="J37" i="20"/>
  <c r="J39" i="20" s="1"/>
  <c r="J40" i="20" s="1"/>
  <c r="J28" i="20"/>
  <c r="J27" i="20"/>
  <c r="J29" i="20" s="1"/>
  <c r="J30" i="20" s="1"/>
  <c r="J17" i="20"/>
  <c r="H44" i="23"/>
  <c r="H35" i="23"/>
  <c r="H26" i="23"/>
  <c r="H17" i="23"/>
  <c r="H45" i="23"/>
  <c r="H46" i="23"/>
  <c r="H36" i="23"/>
  <c r="H37" i="23"/>
  <c r="H27" i="23"/>
  <c r="H28" i="23"/>
  <c r="H18" i="23"/>
  <c r="H19" i="23"/>
  <c r="D43" i="30"/>
  <c r="D44" i="30"/>
  <c r="D45" i="30"/>
  <c r="D46" i="30"/>
  <c r="D42" i="30"/>
  <c r="C43" i="30"/>
  <c r="C44" i="30"/>
  <c r="C45" i="30"/>
  <c r="C46" i="30"/>
  <c r="C42" i="30"/>
  <c r="B42" i="30"/>
  <c r="B43" i="30"/>
  <c r="B44" i="30"/>
  <c r="B45" i="30"/>
  <c r="B46" i="30"/>
  <c r="C38" i="30"/>
  <c r="I32" i="30"/>
  <c r="I33" i="30"/>
  <c r="I34" i="30"/>
  <c r="I35" i="30"/>
  <c r="I36" i="30"/>
  <c r="I37" i="30"/>
  <c r="I38" i="30"/>
  <c r="I31" i="30"/>
  <c r="H31" i="30"/>
  <c r="I27" i="30"/>
  <c r="I28" i="30"/>
  <c r="I29" i="30"/>
  <c r="I26" i="30"/>
  <c r="H26" i="30"/>
  <c r="N38" i="30"/>
  <c r="N37" i="30"/>
  <c r="N36" i="30"/>
  <c r="N35" i="30"/>
  <c r="N34" i="30"/>
  <c r="N33" i="30"/>
  <c r="N32" i="30"/>
  <c r="N31" i="30"/>
  <c r="N27" i="30"/>
  <c r="N28" i="30"/>
  <c r="N29" i="30"/>
  <c r="N26" i="30"/>
  <c r="M26" i="30"/>
  <c r="F21" i="30"/>
  <c r="E21" i="30"/>
  <c r="F20" i="30"/>
  <c r="E20" i="30"/>
  <c r="F19" i="30"/>
  <c r="E19" i="30"/>
  <c r="F18" i="30"/>
  <c r="E18" i="30"/>
  <c r="F17" i="30"/>
  <c r="E17" i="30"/>
  <c r="F16" i="30"/>
  <c r="E16" i="30"/>
  <c r="F15" i="30"/>
  <c r="E15" i="30"/>
  <c r="F14" i="30"/>
  <c r="E14" i="30"/>
  <c r="P21" i="30"/>
  <c r="P20" i="30"/>
  <c r="P19" i="30"/>
  <c r="P18" i="30"/>
  <c r="P17" i="30"/>
  <c r="P16" i="30"/>
  <c r="P15" i="30"/>
  <c r="P14" i="30"/>
  <c r="P10" i="30"/>
  <c r="P11" i="30"/>
  <c r="P12" i="30"/>
  <c r="P9" i="30"/>
  <c r="O9" i="30"/>
  <c r="K32" i="30"/>
  <c r="L32" i="30"/>
  <c r="M32" i="30"/>
  <c r="K33" i="30"/>
  <c r="L33" i="30"/>
  <c r="M33" i="30"/>
  <c r="K34" i="30"/>
  <c r="L34" i="30"/>
  <c r="M34" i="30"/>
  <c r="K35" i="30"/>
  <c r="L35" i="30"/>
  <c r="M35" i="30"/>
  <c r="K36" i="30"/>
  <c r="L36" i="30"/>
  <c r="M36" i="30"/>
  <c r="K37" i="30"/>
  <c r="L37" i="30"/>
  <c r="M37" i="30"/>
  <c r="K38" i="30"/>
  <c r="L38" i="30"/>
  <c r="M38" i="30"/>
  <c r="M31" i="30"/>
  <c r="L31" i="30"/>
  <c r="K31" i="30"/>
  <c r="K27" i="30"/>
  <c r="L27" i="30"/>
  <c r="M27" i="30"/>
  <c r="K28" i="30"/>
  <c r="L28" i="30"/>
  <c r="M28" i="30"/>
  <c r="K29" i="30"/>
  <c r="L29" i="30"/>
  <c r="M29" i="30"/>
  <c r="L26" i="30"/>
  <c r="K26" i="30"/>
  <c r="G38" i="30"/>
  <c r="F38" i="30"/>
  <c r="G37" i="30"/>
  <c r="F37" i="30"/>
  <c r="G36" i="30"/>
  <c r="F36" i="30"/>
  <c r="G35" i="30"/>
  <c r="F35" i="30"/>
  <c r="G34" i="30"/>
  <c r="F34" i="30"/>
  <c r="G33" i="30"/>
  <c r="F33" i="30"/>
  <c r="G32" i="30"/>
  <c r="F32" i="30"/>
  <c r="G31" i="30"/>
  <c r="F31" i="30"/>
  <c r="F27" i="30"/>
  <c r="G27" i="30"/>
  <c r="F28" i="30"/>
  <c r="G28" i="30"/>
  <c r="F29" i="30"/>
  <c r="G29" i="30"/>
  <c r="G26" i="30"/>
  <c r="F26" i="30"/>
  <c r="H38" i="30"/>
  <c r="H37" i="30"/>
  <c r="H36" i="30"/>
  <c r="H35" i="30"/>
  <c r="H34" i="30"/>
  <c r="H33" i="30"/>
  <c r="H32" i="30"/>
  <c r="H27" i="30"/>
  <c r="H28" i="30"/>
  <c r="H29" i="30"/>
  <c r="E38" i="30"/>
  <c r="E37" i="30"/>
  <c r="E36" i="30"/>
  <c r="E35" i="30"/>
  <c r="E34" i="30"/>
  <c r="E33" i="30"/>
  <c r="E32" i="30"/>
  <c r="E31" i="30"/>
  <c r="E27" i="30"/>
  <c r="E28" i="30"/>
  <c r="E29" i="30"/>
  <c r="E26" i="30"/>
  <c r="C26" i="30"/>
  <c r="B38" i="30"/>
  <c r="C37" i="30"/>
  <c r="C36" i="30"/>
  <c r="C35" i="30"/>
  <c r="C34" i="30"/>
  <c r="C33" i="30"/>
  <c r="C32" i="30"/>
  <c r="C31" i="30"/>
  <c r="B29" i="30"/>
  <c r="C27" i="30"/>
  <c r="C28" i="30"/>
  <c r="C29" i="30"/>
  <c r="N15" i="30"/>
  <c r="O15" i="30"/>
  <c r="N16" i="30"/>
  <c r="O16" i="30"/>
  <c r="N17" i="30"/>
  <c r="O17" i="30"/>
  <c r="N18" i="30"/>
  <c r="O18" i="30"/>
  <c r="N19" i="30"/>
  <c r="O19" i="30"/>
  <c r="N20" i="30"/>
  <c r="O20" i="30"/>
  <c r="N21" i="30"/>
  <c r="O21" i="30"/>
  <c r="O14" i="30"/>
  <c r="N14" i="30"/>
  <c r="I15" i="30"/>
  <c r="J15" i="30"/>
  <c r="I16" i="30"/>
  <c r="J16" i="30"/>
  <c r="I17" i="30"/>
  <c r="J17" i="30"/>
  <c r="I18" i="30"/>
  <c r="J18" i="30"/>
  <c r="I19" i="30"/>
  <c r="J19" i="30"/>
  <c r="I20" i="30"/>
  <c r="J20" i="30"/>
  <c r="I21" i="30"/>
  <c r="J21" i="30"/>
  <c r="J14" i="30"/>
  <c r="I14" i="30"/>
  <c r="O10" i="30"/>
  <c r="O11" i="30"/>
  <c r="O12" i="30"/>
  <c r="N10" i="30"/>
  <c r="N11" i="30"/>
  <c r="N12" i="30"/>
  <c r="N9" i="30"/>
  <c r="I10" i="30"/>
  <c r="J10" i="30"/>
  <c r="I11" i="30"/>
  <c r="J11" i="30"/>
  <c r="I12" i="30"/>
  <c r="J12" i="30"/>
  <c r="J9" i="30"/>
  <c r="I9" i="30"/>
  <c r="B21" i="30"/>
  <c r="C21" i="30"/>
  <c r="C20" i="30"/>
  <c r="C19" i="30"/>
  <c r="C18" i="30"/>
  <c r="C17" i="30"/>
  <c r="C16" i="30"/>
  <c r="C15" i="30"/>
  <c r="C14" i="30"/>
  <c r="G15" i="30"/>
  <c r="G16" i="30"/>
  <c r="G17" i="30"/>
  <c r="G18" i="30"/>
  <c r="G19" i="30"/>
  <c r="G20" i="30"/>
  <c r="G21" i="30"/>
  <c r="G14" i="30"/>
  <c r="G10" i="30"/>
  <c r="G11" i="30"/>
  <c r="G12" i="30"/>
  <c r="G9" i="30"/>
  <c r="F9" i="30"/>
  <c r="E10" i="30"/>
  <c r="F10" i="30"/>
  <c r="E11" i="30"/>
  <c r="F11" i="30"/>
  <c r="E12" i="30"/>
  <c r="F12" i="30"/>
  <c r="E9" i="30"/>
  <c r="C9" i="30"/>
  <c r="B12" i="30"/>
  <c r="C12" i="30"/>
  <c r="C10" i="30"/>
  <c r="C11" i="30"/>
  <c r="J19" i="20" l="1"/>
  <c r="J20" i="20" s="1"/>
  <c r="E46" i="13"/>
  <c r="E47" i="13"/>
  <c r="E48" i="13"/>
  <c r="E49" i="13"/>
  <c r="E50" i="13"/>
  <c r="E51" i="13"/>
  <c r="E52" i="13"/>
  <c r="H10" i="10" l="1"/>
  <c r="H9" i="10"/>
  <c r="G10" i="10"/>
  <c r="G9" i="10"/>
  <c r="C10" i="10"/>
  <c r="C9" i="10"/>
  <c r="F13" i="19"/>
  <c r="E13" i="19"/>
  <c r="E12" i="19"/>
  <c r="C13" i="19"/>
  <c r="C12" i="19"/>
  <c r="F12" i="19"/>
  <c r="F10" i="19"/>
  <c r="E10" i="19"/>
  <c r="K10" i="19"/>
  <c r="J10" i="19"/>
  <c r="J9" i="19"/>
  <c r="K9" i="19"/>
  <c r="F9" i="19"/>
  <c r="E9" i="19"/>
  <c r="C10" i="19"/>
  <c r="C9" i="19"/>
  <c r="J46" i="3"/>
  <c r="J47" i="3"/>
  <c r="J48" i="3"/>
  <c r="J49" i="3"/>
  <c r="J50" i="3"/>
  <c r="J18" i="3"/>
  <c r="J19" i="3"/>
  <c r="J21" i="3"/>
  <c r="J22" i="3"/>
  <c r="E81" i="15"/>
  <c r="E80" i="15"/>
  <c r="E79" i="15"/>
  <c r="E78" i="15"/>
  <c r="E77" i="15"/>
  <c r="E76" i="15"/>
  <c r="E75" i="15"/>
  <c r="E57" i="23"/>
  <c r="E56" i="23"/>
  <c r="E55" i="23"/>
  <c r="E54" i="23"/>
  <c r="E53" i="23"/>
  <c r="E52" i="23"/>
  <c r="E51" i="23"/>
  <c r="E75" i="22"/>
  <c r="E74" i="22"/>
  <c r="E73" i="22"/>
  <c r="E72" i="22"/>
  <c r="E71" i="22"/>
  <c r="E70" i="22"/>
  <c r="E69" i="22"/>
  <c r="E119" i="20"/>
  <c r="E118" i="20"/>
  <c r="E116" i="20"/>
  <c r="E117" i="20"/>
  <c r="E120" i="20"/>
  <c r="E121" i="20"/>
  <c r="E115" i="20"/>
  <c r="B15" i="10"/>
  <c r="E15" i="10" s="1"/>
  <c r="F10" i="10"/>
  <c r="F9" i="10"/>
  <c r="E10" i="10"/>
  <c r="E9" i="10"/>
  <c r="I13" i="19"/>
  <c r="I12" i="19"/>
  <c r="D13" i="19"/>
  <c r="D12" i="19"/>
  <c r="D10" i="19"/>
  <c r="D9" i="19"/>
  <c r="G37" i="3"/>
  <c r="H82" i="28"/>
  <c r="H81" i="28"/>
  <c r="H80" i="28"/>
  <c r="H79" i="28"/>
  <c r="H78" i="28"/>
  <c r="H76" i="28"/>
  <c r="H75" i="28"/>
  <c r="H74" i="28"/>
  <c r="H73" i="28"/>
  <c r="H72" i="28"/>
  <c r="H88" i="28"/>
  <c r="H87" i="28"/>
  <c r="H86" i="28"/>
  <c r="H85" i="28"/>
  <c r="H84" i="28"/>
  <c r="H67" i="28"/>
  <c r="H68" i="28"/>
  <c r="H69" i="28"/>
  <c r="H70" i="28"/>
  <c r="H66" i="28"/>
  <c r="C15" i="10" l="1"/>
  <c r="C32" i="5"/>
  <c r="C31" i="5"/>
  <c r="F15" i="10" s="1"/>
  <c r="G38" i="3"/>
  <c r="G39" i="3"/>
  <c r="G40" i="3"/>
  <c r="G41" i="3"/>
  <c r="G42" i="3"/>
  <c r="G43" i="3"/>
  <c r="D15" i="10" l="1"/>
  <c r="J17" i="3" l="1"/>
  <c r="J45" i="3"/>
  <c r="H10" i="3"/>
  <c r="H11" i="3"/>
  <c r="H12" i="3"/>
  <c r="J12" i="3" s="1"/>
  <c r="H13" i="3"/>
  <c r="H14" i="3"/>
  <c r="H15" i="3"/>
  <c r="H9" i="3"/>
  <c r="H43" i="3" l="1"/>
  <c r="J43" i="3" s="1"/>
  <c r="J15" i="3"/>
  <c r="H42" i="3"/>
  <c r="J42" i="3" s="1"/>
  <c r="J14" i="3"/>
  <c r="H38" i="3"/>
  <c r="J38" i="3" s="1"/>
  <c r="J10" i="3"/>
  <c r="H37" i="3"/>
  <c r="J37" i="3" s="1"/>
  <c r="J9" i="3"/>
  <c r="H41" i="3"/>
  <c r="J41" i="3" s="1"/>
  <c r="J13" i="3"/>
  <c r="H39" i="3"/>
  <c r="J39" i="3" s="1"/>
  <c r="J11" i="3"/>
  <c r="H40" i="3"/>
  <c r="J40" i="3" s="1"/>
  <c r="J28" i="3" l="1"/>
  <c r="B13" i="10"/>
  <c r="C14" i="10"/>
  <c r="E1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9" authorId="0" shapeId="0" xr:uid="{031A6042-5CCB-4281-963F-DE05D7CADEF4}">
      <text>
        <r>
          <rPr>
            <sz val="9"/>
            <color indexed="81"/>
            <rFont val="Tahoma"/>
            <family val="2"/>
          </rPr>
          <t xml:space="preserve">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3" authorId="0" shapeId="0" xr:uid="{05C32760-AC04-47E9-80A1-7CD1E3F5E3EF}">
      <text>
        <r>
          <rPr>
            <sz val="9"/>
            <color indexed="81"/>
            <rFont val="Tahoma"/>
            <family val="2"/>
          </rPr>
          <t xml:space="preserve">Total Cost should align with submitted invoices.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9" authorId="0" shapeId="0" xr:uid="{CE1BEDD8-5864-4C20-9C34-8071D17620BC}">
      <text>
        <r>
          <rPr>
            <sz val="9"/>
            <color indexed="81"/>
            <rFont val="Tahoma"/>
            <family val="2"/>
          </rPr>
          <t>Group equipment as appropriate, e.g. doors, plumbing penetrations, etc.</t>
        </r>
      </text>
    </comment>
    <comment ref="C19" authorId="1" shapeId="0" xr:uid="{0F598F90-29F4-4CA2-8188-5103D4B996BC}">
      <text>
        <r>
          <rPr>
            <sz val="9"/>
            <color indexed="81"/>
            <rFont val="Tahoma"/>
            <family val="2"/>
          </rPr>
          <t>Include all costs such as labor and material.</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B3A5F45B-93EF-4707-A618-94D0BEB25666}">
      <text>
        <r>
          <rPr>
            <sz val="9"/>
            <color indexed="81"/>
            <rFont val="Tahoma"/>
            <family val="2"/>
          </rPr>
          <t xml:space="preserve">Total Cost should align with submitted invoices. </t>
        </r>
      </text>
    </comment>
    <comment ref="B26" authorId="0" shapeId="0" xr:uid="{9CFB9732-E0A2-427A-82DC-DD4F5DA4C41A}">
      <text>
        <r>
          <rPr>
            <sz val="9"/>
            <color indexed="81"/>
            <rFont val="Tahoma"/>
            <family val="2"/>
          </rPr>
          <t>Group equipment as appropriate, e.g. doors, plumbing penetrations, etc.</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7" authorId="0" shapeId="0" xr:uid="{0774CF4D-C424-46EF-95F3-3462A600D1C3}">
      <text>
        <r>
          <rPr>
            <sz val="9"/>
            <color indexed="81"/>
            <rFont val="Tahoma"/>
            <family val="2"/>
          </rPr>
          <t>Group equipment as appropriate, e.g. tanks, etc.</t>
        </r>
      </text>
    </comment>
    <comment ref="C17" authorId="1" shapeId="0" xr:uid="{4009FA7C-5C41-443D-B667-CEE403A92E56}">
      <text>
        <r>
          <rPr>
            <sz val="9"/>
            <color indexed="81"/>
            <rFont val="Tahoma"/>
            <family val="2"/>
          </rPr>
          <t>Include all costs such as labor and material.</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72" authorId="0" shapeId="0" xr:uid="{0916F1A7-4361-4B5E-B0D6-6B0C08F17F5C}">
      <text>
        <r>
          <rPr>
            <sz val="9"/>
            <color indexed="81"/>
            <rFont val="Tahoma"/>
            <family val="2"/>
          </rPr>
          <t xml:space="preserve">Total Cost should align with submitted invoices. </t>
        </r>
      </text>
    </comment>
    <comment ref="B74" authorId="0" shapeId="0" xr:uid="{915F9034-0572-491C-ABF4-A6D62BF1A5D6}">
      <text>
        <r>
          <rPr>
            <sz val="9"/>
            <color indexed="81"/>
            <rFont val="Tahoma"/>
            <family val="2"/>
          </rPr>
          <t>Group equipment as appropriate, e.g. orifice plates, steam traps, etc.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84950C1B-876A-44DE-97F1-0092AC4B874D}">
      <text>
        <r>
          <rPr>
            <sz val="9"/>
            <color indexed="81"/>
            <rFont val="Tahoma"/>
            <family val="2"/>
          </rPr>
          <t>e.g. Fan only, Fan with heating/cooling coil, ERV, HRV, etc.</t>
        </r>
      </text>
    </comment>
    <comment ref="P7" authorId="1" shapeId="0" xr:uid="{AA8F6608-BBBE-4D7A-8869-B3F26935BBE0}">
      <text>
        <r>
          <rPr>
            <sz val="9"/>
            <color indexed="81"/>
            <rFont val="Arial"/>
            <family val="2"/>
          </rPr>
          <t>If "Other" or "N/A" was selected for any of the drop-down items in this section, indicate what "other" is or why the selection is "N/A" here.</t>
        </r>
      </text>
    </comment>
    <comment ref="B12" authorId="0" shapeId="0" xr:uid="{7A95ACD4-E2F8-4BD0-BAEA-DB434D222CAB}">
      <text>
        <r>
          <rPr>
            <sz val="9"/>
            <color indexed="81"/>
            <rFont val="Tahoma"/>
            <family val="2"/>
          </rPr>
          <t>For other areas as needed, overwrite the header with an appropriate description.</t>
        </r>
      </text>
    </comment>
    <comment ref="B21" authorId="0" shapeId="0" xr:uid="{78B42086-09DE-40AD-A6DC-D9C3E4AAA395}">
      <text>
        <r>
          <rPr>
            <sz val="9"/>
            <color indexed="81"/>
            <rFont val="Tahoma"/>
            <family val="2"/>
          </rPr>
          <t>For other areas as needed, overwrite the header with an appropriate description.</t>
        </r>
      </text>
    </comment>
    <comment ref="C24" authorId="0" shapeId="0" xr:uid="{1FD86109-E304-4040-9A69-D6CE6DC573AF}">
      <text>
        <r>
          <rPr>
            <sz val="9"/>
            <color indexed="81"/>
            <rFont val="Tahoma"/>
            <family val="2"/>
          </rPr>
          <t>e.g. Fan only, Fan with heating/cooling coil, ERV, HRV, etc.</t>
        </r>
      </text>
    </comment>
    <comment ref="K24" authorId="2" shapeId="0" xr:uid="{ACFD16EE-0CBC-4234-B979-79391CFF488C}">
      <text>
        <r>
          <rPr>
            <sz val="9"/>
            <color indexed="81"/>
            <rFont val="Tahoma"/>
            <family val="2"/>
          </rPr>
          <t xml:space="preserve">At design external static pressure and design CFM </t>
        </r>
      </text>
    </comment>
    <comment ref="L24" authorId="2" shapeId="0" xr:uid="{319206A5-E4E2-42F3-BDFB-291F31271168}">
      <text>
        <r>
          <rPr>
            <sz val="9"/>
            <color indexed="81"/>
            <rFont val="Tahoma"/>
            <family val="2"/>
          </rPr>
          <t>At manufacturer rated design conditions</t>
        </r>
      </text>
    </comment>
    <comment ref="N24" authorId="1" shapeId="0" xr:uid="{938DBE0C-2578-43C4-B794-63FC16C3411B}">
      <text>
        <r>
          <rPr>
            <sz val="9"/>
            <color indexed="81"/>
            <rFont val="Arial"/>
            <family val="2"/>
          </rPr>
          <t>If "Other" or "N/A" was selected for any of the drop-down items in this section, indicate what "other" is or why the selection is "N/A" here.</t>
        </r>
      </text>
    </comment>
    <comment ref="B29" authorId="0" shapeId="0" xr:uid="{C539AF3A-AF7C-48DB-B5DE-A2011690DCED}">
      <text>
        <r>
          <rPr>
            <sz val="9"/>
            <color indexed="81"/>
            <rFont val="Tahoma"/>
            <family val="2"/>
          </rPr>
          <t>For other areas as needed, overwrite the header with an appropriate description.</t>
        </r>
      </text>
    </comment>
    <comment ref="B38" authorId="0" shapeId="0" xr:uid="{977642CA-D13A-43C6-8831-FD6E3D050FB1}">
      <text>
        <r>
          <rPr>
            <sz val="9"/>
            <color indexed="81"/>
            <rFont val="Tahoma"/>
            <family val="2"/>
          </rPr>
          <t>For other areas as needed, overwrite the header with an appropriate description.</t>
        </r>
      </text>
    </comment>
    <comment ref="B41" authorId="0" shapeId="0" xr:uid="{9F15138D-FC5C-491C-A914-ED352AEAA5E3}">
      <text>
        <r>
          <rPr>
            <sz val="9"/>
            <color indexed="81"/>
            <rFont val="Tahoma"/>
            <family val="2"/>
          </rPr>
          <t>Group equipment as appropriate, e.g. duct sealing, HRVs, etc.</t>
        </r>
      </text>
    </comment>
    <comment ref="C41" authorId="3" shapeId="0" xr:uid="{858B534F-3B34-4176-8BA3-DA89F8F9ED67}">
      <text>
        <r>
          <rPr>
            <sz val="9"/>
            <color indexed="81"/>
            <rFont val="Tahoma"/>
            <family val="2"/>
          </rPr>
          <t>Include all costs such as labor and material.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D7" authorId="0" shapeId="0" xr:uid="{10E91743-0167-4926-8F9E-2011F3809E67}">
      <text>
        <r>
          <rPr>
            <sz val="9"/>
            <color indexed="81"/>
            <rFont val="Tahoma"/>
            <family val="2"/>
          </rPr>
          <t>e.g. Fan only, Fan with heating/cooling coil, ERV, HRV, etc.</t>
        </r>
      </text>
    </comment>
    <comment ref="N8" authorId="0" shapeId="0" xr:uid="{0674C900-D7E6-40F7-AAEA-994EA4B4849B}">
      <text>
        <r>
          <rPr>
            <sz val="9"/>
            <color indexed="81"/>
            <rFont val="Tahoma"/>
            <family val="2"/>
          </rPr>
          <t xml:space="preserve">Exterior outdoor air intake louver must be at least 4 feet above grade or roof deck, at least 10 feet away from known contamination sources (dryer, garage exhaust, etc.), and no closer to the exhaust port than recommended by the manufacturer. </t>
        </r>
      </text>
    </comment>
    <comment ref="M37" authorId="0" shapeId="0" xr:uid="{74967DA1-009F-4269-8163-BEF4F86AD7F3}">
      <text>
        <r>
          <rPr>
            <sz val="9"/>
            <color indexed="81"/>
            <rFont val="Tahoma"/>
            <family val="2"/>
          </rPr>
          <t>If the system does not operate 24/7, is there an automatic damper that shuts outdoor air intake when the unit is off? e.g. hallways, laundry rooms, common areas.</t>
        </r>
      </text>
    </comment>
    <comment ref="D38" authorId="0" shapeId="0" xr:uid="{7F299CB5-08D9-4B43-A9FE-AB16418C639E}">
      <text>
        <r>
          <rPr>
            <sz val="9"/>
            <color indexed="81"/>
            <rFont val="Tahoma"/>
            <family val="2"/>
          </rPr>
          <t>e.g. supply, exhaust, ERV, etc</t>
        </r>
      </text>
    </comment>
    <comment ref="B66" authorId="0" shapeId="0" xr:uid="{36EAE367-8458-4BDB-801D-BCEB22B8CACD}">
      <text>
        <r>
          <rPr>
            <sz val="9"/>
            <color indexed="81"/>
            <rFont val="Tahoma"/>
            <family val="2"/>
          </rPr>
          <t xml:space="preserve">Total Cost should align with submitted invoices. </t>
        </r>
      </text>
    </comment>
    <comment ref="B68" authorId="0" shapeId="0" xr:uid="{9FBB8EA3-97DA-4002-8532-AFF29504BD94}">
      <text>
        <r>
          <rPr>
            <sz val="9"/>
            <color indexed="81"/>
            <rFont val="Tahoma"/>
            <family val="2"/>
          </rPr>
          <t>Group equipment as appropriate, e.g. duct sealing, HRVs,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G8" authorId="0" shapeId="0" xr:uid="{5372BFBF-F31F-4B82-AA78-41D2A1F40AF9}">
      <text>
        <r>
          <rPr>
            <sz val="9"/>
            <color indexed="81"/>
            <rFont val="Tahoma"/>
            <family val="2"/>
          </rPr>
          <t>If R-Value is estimated, be sure to select "estimated" in the Verification Method column.</t>
        </r>
      </text>
    </comment>
    <comment ref="I8" authorId="1" shapeId="0" xr:uid="{0F87DCCE-6EDA-496E-BA12-F526EB2243AB}">
      <text>
        <r>
          <rPr>
            <sz val="9"/>
            <color indexed="81"/>
            <rFont val="Tahoma"/>
            <family val="2"/>
          </rPr>
          <t xml:space="preserve">Area should only include the applicable envelope component. E.g. wall area should exclude doors and windows, etc.  </t>
        </r>
      </text>
    </comment>
    <comment ref="H16" authorId="0" shapeId="0" xr:uid="{DF8E4095-79D1-4A85-85C9-C016F3994BC2}">
      <text>
        <r>
          <rPr>
            <sz val="9"/>
            <color indexed="81"/>
            <rFont val="Tahoma"/>
            <family val="2"/>
          </rPr>
          <t>If unknown, use ASHRAE-estimated U-Value</t>
        </r>
      </text>
    </comment>
    <comment ref="I36" authorId="1" shapeId="0" xr:uid="{043BBD75-5E36-4301-9122-52ACB5C5334B}">
      <text>
        <r>
          <rPr>
            <sz val="9"/>
            <color indexed="81"/>
            <rFont val="Tahoma"/>
            <family val="2"/>
          </rPr>
          <t xml:space="preserve">Area should only include the applicable envelope component. E.g. wall area should exclude doors and windows, etc.  </t>
        </r>
      </text>
    </comment>
    <comment ref="B70" authorId="0" shapeId="0" xr:uid="{BD679842-570C-4A21-B00D-5829C2096766}">
      <text>
        <r>
          <rPr>
            <sz val="9"/>
            <color indexed="81"/>
            <rFont val="Tahoma"/>
            <family val="2"/>
          </rPr>
          <t xml:space="preserve"> Group components as appropriate, e.g. windows, wall insulation, etc.</t>
        </r>
      </text>
    </comment>
    <comment ref="C70" authorId="1" shapeId="0" xr:uid="{819427C1-5ECA-4BA5-A0B5-28510F52E8D8}">
      <text>
        <r>
          <rPr>
            <sz val="9"/>
            <color indexed="81"/>
            <rFont val="Tahoma"/>
            <family val="2"/>
          </rPr>
          <t>Include all costs such as labor and material.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G7" authorId="0" shapeId="0" xr:uid="{73075370-D8A3-4E89-A8D9-DAB41F1EB813}">
      <text>
        <r>
          <rPr>
            <sz val="9"/>
            <color indexed="81"/>
            <rFont val="Tahoma"/>
            <family val="2"/>
          </rPr>
          <t>List each component of the wall section from the exterior surface to the interior surface.  Include the thickness of each component in inches.</t>
        </r>
      </text>
    </comment>
    <comment ref="L83" authorId="0" shapeId="0" xr:uid="{A44E4F64-72E2-44E7-ABF0-57AD32D47F93}">
      <text>
        <r>
          <rPr>
            <sz val="9"/>
            <color indexed="81"/>
            <rFont val="Tahoma"/>
            <family val="2"/>
          </rPr>
          <t>Per the Program's minimum installation standards, windows must be air sealed with either 2x backer rod and caulk sealant joints or applicable tapes</t>
        </r>
      </text>
    </comment>
    <comment ref="B112" authorId="1" shapeId="0" xr:uid="{13755A47-E0ED-41AF-AF24-BAAAE7DC90AF}">
      <text>
        <r>
          <rPr>
            <sz val="9"/>
            <color indexed="81"/>
            <rFont val="Tahoma"/>
            <family val="2"/>
          </rPr>
          <t xml:space="preserve">Total Cost should align with submitted invoices. </t>
        </r>
      </text>
    </comment>
    <comment ref="B114" authorId="1" shapeId="0" xr:uid="{D84A12D5-A3E6-4A1A-83A1-C1487F64B84B}">
      <text>
        <r>
          <rPr>
            <sz val="9"/>
            <color indexed="81"/>
            <rFont val="Tahoma"/>
            <family val="2"/>
          </rPr>
          <t>Group components as appropriate, e.g. windows, wall insulation,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9" authorId="0" shapeId="0" xr:uid="{CE3D13B2-535C-4EAC-8A2F-D732AA18C6A5}">
      <text>
        <r>
          <rPr>
            <sz val="9"/>
            <color indexed="81"/>
            <rFont val="Tahoma"/>
            <family val="2"/>
          </rPr>
          <t>e.g. Fan only, Fan with heating/cooling coil, ERV, HRV, etc.</t>
        </r>
      </text>
    </comment>
    <comment ref="O9" authorId="1" shapeId="0" xr:uid="{8D2CC7A5-5CF5-430F-8682-17EA1C8AF7A2}">
      <text>
        <r>
          <rPr>
            <sz val="9"/>
            <color indexed="81"/>
            <rFont val="Arial"/>
            <family val="2"/>
          </rPr>
          <t>If "Other" or "N/A" was selected for any of the drop-down items in this section, indicate what "other" is or why the selection is "N/A" here.</t>
        </r>
      </text>
    </comment>
    <comment ref="B14" authorId="0" shapeId="0" xr:uid="{1E68EBFB-F347-4A9A-A5D6-F46546FEC86F}">
      <text>
        <r>
          <rPr>
            <sz val="9"/>
            <color indexed="81"/>
            <rFont val="Tahoma"/>
            <family val="2"/>
          </rPr>
          <t>For other areas as needed, overwrite the header with an appropriate description.</t>
        </r>
      </text>
    </comment>
    <comment ref="B23" authorId="0" shapeId="0" xr:uid="{73787CAE-C8CA-451B-B60B-D4C7DDF49E12}">
      <text>
        <r>
          <rPr>
            <sz val="9"/>
            <color indexed="81"/>
            <rFont val="Tahoma"/>
            <family val="2"/>
          </rPr>
          <t>For other areas as needed, overwrite the header with an appropriate description.</t>
        </r>
      </text>
    </comment>
    <comment ref="C30" authorId="0" shapeId="0" xr:uid="{23B37E22-8EA8-40CD-BBC6-1D1AD45AB9A6}">
      <text>
        <r>
          <rPr>
            <sz val="9"/>
            <color indexed="81"/>
            <rFont val="Tahoma"/>
            <family val="2"/>
          </rPr>
          <t>e.g. Fan only, Fan with heating/cooling coil, ERV, HRV, etc.</t>
        </r>
      </text>
    </comment>
    <comment ref="L30" authorId="2" shapeId="0" xr:uid="{86287CFE-6C76-48AE-B62C-7A228D1C1641}">
      <text>
        <r>
          <rPr>
            <sz val="9"/>
            <color indexed="81"/>
            <rFont val="Tahoma"/>
            <family val="2"/>
          </rPr>
          <t xml:space="preserve">At design external static pressure and design CFM </t>
        </r>
      </text>
    </comment>
    <comment ref="M30" authorId="2" shapeId="0" xr:uid="{522E32B5-171F-431E-A604-6D0FAC0B7E8C}">
      <text>
        <r>
          <rPr>
            <sz val="9"/>
            <color indexed="81"/>
            <rFont val="Tahoma"/>
            <family val="2"/>
          </rPr>
          <t>At manufacturer rated design conditions</t>
        </r>
      </text>
    </comment>
    <comment ref="O30" authorId="1" shapeId="0" xr:uid="{D4C07A79-3AA0-41EE-A9A2-E6188F929777}">
      <text>
        <r>
          <rPr>
            <sz val="9"/>
            <color indexed="81"/>
            <rFont val="Arial"/>
            <family val="2"/>
          </rPr>
          <t>If "Other" or "N/A" was selected for any of the drop-down items in this section, indicate what "other" is or why the selection is "N/A" here.</t>
        </r>
      </text>
    </comment>
    <comment ref="B35" authorId="0" shapeId="0" xr:uid="{BC158170-40F5-4DF0-88A1-E317983D36F3}">
      <text>
        <r>
          <rPr>
            <sz val="9"/>
            <color indexed="81"/>
            <rFont val="Tahoma"/>
            <family val="2"/>
          </rPr>
          <t>For other areas as needed, overwrite the header with an appropriate description.</t>
        </r>
      </text>
    </comment>
    <comment ref="B44" authorId="0" shapeId="0" xr:uid="{F0342DA7-A77A-4400-AA0F-27D99E06FD71}">
      <text>
        <r>
          <rPr>
            <sz val="9"/>
            <color indexed="81"/>
            <rFont val="Tahoma"/>
            <family val="2"/>
          </rPr>
          <t>For other areas as needed, overwrite the header with an appropriate description.</t>
        </r>
      </text>
    </comment>
    <comment ref="B47" authorId="0" shapeId="0" xr:uid="{DEC92847-12F5-4E6D-9390-3F2C7C571FCB}">
      <text>
        <r>
          <rPr>
            <sz val="9"/>
            <color indexed="81"/>
            <rFont val="Tahoma"/>
            <family val="2"/>
          </rPr>
          <t>Group equipment as appropriate, e.g. duct sealing, HRVs, etc.</t>
        </r>
      </text>
    </comment>
    <comment ref="C47" authorId="3" shapeId="0" xr:uid="{3B853619-FCDA-4D5D-AE3D-73D6693BEB8D}">
      <text>
        <r>
          <rPr>
            <sz val="9"/>
            <color indexed="81"/>
            <rFont val="Tahoma"/>
            <family val="2"/>
          </rPr>
          <t>Include all costs such as labor and material.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Healey, Heather</author>
    <author>Lindsey Wilson</author>
    <author>Jackie Albanese</author>
    <author>Betsy Parrington</author>
    <author>Albanese, Jacqueleen</author>
  </authors>
  <commentList>
    <comment ref="H7" authorId="0" shapeId="0" xr:uid="{3CA705AD-A88D-412B-905E-801D07637B7C}">
      <text>
        <r>
          <rPr>
            <b/>
            <sz val="9"/>
            <color indexed="81"/>
            <rFont val="Arial"/>
            <family val="2"/>
          </rPr>
          <t xml:space="preserve">AFUE </t>
        </r>
        <r>
          <rPr>
            <sz val="9"/>
            <color indexed="81"/>
            <rFont val="Arial"/>
            <family val="2"/>
          </rPr>
          <t xml:space="preserve">= Annual Fuel Utilization Efficiency
</t>
        </r>
        <r>
          <rPr>
            <b/>
            <sz val="9"/>
            <color indexed="81"/>
            <rFont val="Arial"/>
            <family val="2"/>
          </rPr>
          <t>Et</t>
        </r>
        <r>
          <rPr>
            <sz val="9"/>
            <color indexed="81"/>
            <rFont val="Arial"/>
            <family val="2"/>
          </rPr>
          <t xml:space="preserve"> = Thermal Efficiency
</t>
        </r>
        <r>
          <rPr>
            <b/>
            <sz val="9"/>
            <color indexed="81"/>
            <rFont val="Arial"/>
            <family val="2"/>
          </rPr>
          <t xml:space="preserve">HSPF = </t>
        </r>
        <r>
          <rPr>
            <sz val="9"/>
            <color indexed="81"/>
            <rFont val="Arial"/>
            <family val="2"/>
          </rPr>
          <t xml:space="preserve">Heating Season Performance Factor
</t>
        </r>
        <r>
          <rPr>
            <b/>
            <sz val="9"/>
            <color indexed="81"/>
            <rFont val="Arial"/>
            <family val="2"/>
          </rPr>
          <t xml:space="preserve">COP </t>
        </r>
        <r>
          <rPr>
            <sz val="9"/>
            <color indexed="81"/>
            <rFont val="Arial"/>
            <family val="2"/>
          </rPr>
          <t>= Coefficient of Performance</t>
        </r>
      </text>
    </comment>
    <comment ref="L7" authorId="1" shapeId="0" xr:uid="{DE6C036F-9C1B-4EE7-9614-FDE37B52C3F0}">
      <text>
        <r>
          <rPr>
            <sz val="9"/>
            <color indexed="81"/>
            <rFont val="Arial"/>
            <family val="2"/>
          </rPr>
          <t>If "Other" or "N/A" was selected for any of the drop-down items in this section, indicate what "other" is or why the selection is "N/A" here.</t>
        </r>
      </text>
    </comment>
    <comment ref="H11" authorId="0" shapeId="0" xr:uid="{FC0EFFCC-56F2-4B81-B653-6ECF5C8B5781}">
      <text>
        <r>
          <rPr>
            <b/>
            <sz val="9"/>
            <color indexed="81"/>
            <rFont val="Arial"/>
            <family val="2"/>
          </rPr>
          <t xml:space="preserve">SEER </t>
        </r>
        <r>
          <rPr>
            <sz val="9"/>
            <color indexed="81"/>
            <rFont val="Arial"/>
            <family val="2"/>
          </rPr>
          <t xml:space="preserve">= Seasonal Energy Efficiency Ratio
</t>
        </r>
        <r>
          <rPr>
            <b/>
            <sz val="9"/>
            <color indexed="81"/>
            <rFont val="Arial"/>
            <family val="2"/>
          </rPr>
          <t xml:space="preserve">EER </t>
        </r>
        <r>
          <rPr>
            <sz val="9"/>
            <color indexed="81"/>
            <rFont val="Arial"/>
            <family val="2"/>
          </rPr>
          <t xml:space="preserve"> = Energy Efficiency Ratio
</t>
        </r>
        <r>
          <rPr>
            <b/>
            <sz val="9"/>
            <color indexed="81"/>
            <rFont val="Arial"/>
            <family val="2"/>
          </rPr>
          <t xml:space="preserve">COP </t>
        </r>
        <r>
          <rPr>
            <sz val="9"/>
            <color indexed="81"/>
            <rFont val="Arial"/>
            <family val="2"/>
          </rPr>
          <t>= Coefficient of Performance</t>
        </r>
      </text>
    </comment>
    <comment ref="J11" authorId="1" shapeId="0" xr:uid="{ECFBDDC0-AE91-4085-9DFD-D0ED3598BE76}">
      <text>
        <r>
          <rPr>
            <sz val="9"/>
            <color indexed="81"/>
            <rFont val="Arial"/>
            <family val="2"/>
          </rPr>
          <t>If "Other" or "N/A" was selected for any of the drop-down items in this section, indicate what "other" is or why the selection is "N/A" here.</t>
        </r>
      </text>
    </comment>
    <comment ref="J17" authorId="2" shapeId="0" xr:uid="{5B03E40B-F2A5-4ED5-9215-73FC91DCFC93}">
      <text>
        <r>
          <rPr>
            <sz val="9"/>
            <color indexed="81"/>
            <rFont val="Tahoma"/>
            <family val="2"/>
          </rPr>
          <t>Enter the efficiency required by in Attachment A.</t>
        </r>
      </text>
    </comment>
    <comment ref="K17" authorId="3" shapeId="0" xr:uid="{6AD13E87-946B-4E11-A910-C07BC35CA470}">
      <text>
        <r>
          <rPr>
            <sz val="9"/>
            <color indexed="81"/>
            <rFont val="Tahoma"/>
            <family val="2"/>
          </rPr>
          <t>Include the units of the efficiency you provide.</t>
        </r>
      </text>
    </comment>
    <comment ref="L17" authorId="3" shapeId="0" xr:uid="{63B24AB0-6921-40D9-879A-4B0CD9AEC488}">
      <text>
        <r>
          <rPr>
            <sz val="9"/>
            <color indexed="81"/>
            <rFont val="Tahoma"/>
            <family val="2"/>
          </rPr>
          <t>Enter the efficiency required by in Attachment A. Include the units of the efficiency.</t>
        </r>
      </text>
    </comment>
    <comment ref="O17" authorId="3" shapeId="0" xr:uid="{849F88C8-18E4-4FA6-9C52-97407D01CD85}">
      <text>
        <r>
          <rPr>
            <sz val="9"/>
            <color indexed="81"/>
            <rFont val="Tahoma"/>
            <family val="2"/>
          </rPr>
          <t>Include the units of the efficiency you provide.</t>
        </r>
      </text>
    </comment>
    <comment ref="P17" authorId="3" shapeId="0" xr:uid="{67D24DBC-AB2F-46E8-841F-6A8B7A855CF8}">
      <text>
        <r>
          <rPr>
            <sz val="9"/>
            <color indexed="81"/>
            <rFont val="Tahoma"/>
            <family val="2"/>
          </rPr>
          <t>Include the units of the efficiency.</t>
        </r>
      </text>
    </comment>
    <comment ref="B25" authorId="2" shapeId="0" xr:uid="{BDBCDFAC-2403-4D80-9157-97144E70F866}">
      <text>
        <r>
          <rPr>
            <sz val="9"/>
            <color indexed="81"/>
            <rFont val="Tahoma"/>
            <family val="2"/>
          </rPr>
          <t>Group equipment as appropriate, e.g. duct sealing, HRVs, etc.</t>
        </r>
      </text>
    </comment>
    <comment ref="C25" authorId="4" shapeId="0" xr:uid="{E20BDC53-91D5-4B6C-8E1C-395807199530}">
      <text>
        <r>
          <rPr>
            <sz val="9"/>
            <color indexed="81"/>
            <rFont val="Tahoma"/>
            <family val="2"/>
          </rPr>
          <t>Include all costs such as labor and material.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F7" authorId="0" shapeId="0" xr:uid="{00CF50F2-4F92-4A7D-8135-4C232292813D}">
      <text>
        <r>
          <rPr>
            <sz val="9"/>
            <color indexed="81"/>
            <rFont val="Tahoma"/>
            <family val="2"/>
          </rPr>
          <t>Include night setback settings if applicable.</t>
        </r>
      </text>
    </comment>
    <comment ref="B66" authorId="1" shapeId="0" xr:uid="{80F2FF79-2DE8-460A-B023-26CD582BC7B2}">
      <text>
        <r>
          <rPr>
            <sz val="9"/>
            <color indexed="81"/>
            <rFont val="Tahoma"/>
            <family val="2"/>
          </rPr>
          <t xml:space="preserve">Total Cost should align with submitted invoices. </t>
        </r>
      </text>
    </comment>
    <comment ref="B68" authorId="1" shapeId="0" xr:uid="{209D7693-2CC3-473C-855A-2059B5567902}">
      <text>
        <r>
          <rPr>
            <sz val="9"/>
            <color indexed="81"/>
            <rFont val="Tahoma"/>
            <family val="2"/>
          </rPr>
          <t>Group equipment as appropriate, e.g. duct sealing, HRV,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Healey, Heather</author>
    <author>Jackie Albanese</author>
    <author>Albanese, Jacqueleen</author>
  </authors>
  <commentList>
    <comment ref="J7" authorId="0" shapeId="0" xr:uid="{34523D2B-240B-4E4C-94C3-6119ED083D14}">
      <text>
        <r>
          <rPr>
            <b/>
            <sz val="9"/>
            <color indexed="81"/>
            <rFont val="Arial"/>
            <family val="2"/>
          </rPr>
          <t xml:space="preserve">AFUE </t>
        </r>
        <r>
          <rPr>
            <sz val="9"/>
            <color indexed="81"/>
            <rFont val="Arial"/>
            <family val="2"/>
          </rPr>
          <t xml:space="preserve">= Annual Fuel Utilization Efficiency
</t>
        </r>
        <r>
          <rPr>
            <b/>
            <sz val="9"/>
            <color indexed="81"/>
            <rFont val="Arial"/>
            <family val="2"/>
          </rPr>
          <t xml:space="preserve">Et </t>
        </r>
        <r>
          <rPr>
            <sz val="9"/>
            <color indexed="81"/>
            <rFont val="Arial"/>
            <family val="2"/>
          </rPr>
          <t xml:space="preserve">= Thermal Efficiency
</t>
        </r>
        <r>
          <rPr>
            <b/>
            <sz val="9"/>
            <color indexed="81"/>
            <rFont val="Arial"/>
            <family val="2"/>
          </rPr>
          <t>COP</t>
        </r>
        <r>
          <rPr>
            <sz val="9"/>
            <color indexed="81"/>
            <rFont val="Arial"/>
            <family val="2"/>
          </rPr>
          <t xml:space="preserve"> = Coefficient of Performance</t>
        </r>
      </text>
    </comment>
    <comment ref="B24" authorId="1" shapeId="0" xr:uid="{6F7DD984-742A-403F-B4A1-1425DEA7AFFC}">
      <text>
        <r>
          <rPr>
            <sz val="9"/>
            <color indexed="81"/>
            <rFont val="Tahoma"/>
            <family val="2"/>
          </rPr>
          <t>Group equipment as appropriate, e.g. tanks, etc.</t>
        </r>
      </text>
    </comment>
    <comment ref="C24" authorId="2" shapeId="0" xr:uid="{8D7B347F-AA7E-4180-8D9B-F4DEEB8940BC}">
      <text>
        <r>
          <rPr>
            <sz val="9"/>
            <color indexed="81"/>
            <rFont val="Tahoma"/>
            <family val="2"/>
          </rPr>
          <t>Include all costs such as labor and material.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8" authorId="0" shapeId="0" xr:uid="{8B0CD919-58B8-46B4-977E-B9BFC2C20C02}">
      <text>
        <r>
          <rPr>
            <sz val="9"/>
            <color indexed="81"/>
            <rFont val="Tahoma"/>
            <family val="2"/>
          </rPr>
          <t xml:space="preserve">Total Cost should align with submitted invoices. </t>
        </r>
      </text>
    </comment>
    <comment ref="B50" authorId="0" shapeId="0" xr:uid="{95864A8C-EEAB-4558-9469-4270F447E4CC}">
      <text>
        <r>
          <rPr>
            <sz val="9"/>
            <color indexed="81"/>
            <rFont val="Tahoma"/>
            <family val="2"/>
          </rPr>
          <t>Group equipment as appropriate, e.g. storage tanks,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Albanese, Jacqueleen</author>
  </authors>
  <commentList>
    <comment ref="C32" authorId="0" shapeId="0" xr:uid="{70DE3D1B-800E-4572-9041-46803E94931D}">
      <text>
        <r>
          <rPr>
            <sz val="9"/>
            <color indexed="81"/>
            <rFont val="Tahoma"/>
            <family val="2"/>
          </rPr>
          <t>Include all costs such as labor and material.</t>
        </r>
      </text>
    </comment>
  </commentList>
</comments>
</file>

<file path=xl/sharedStrings.xml><?xml version="1.0" encoding="utf-8"?>
<sst xmlns="http://schemas.openxmlformats.org/spreadsheetml/2006/main" count="3220" uniqueCount="1401">
  <si>
    <t>Space Heating</t>
  </si>
  <si>
    <t>Electricity</t>
  </si>
  <si>
    <t>Other</t>
  </si>
  <si>
    <t>Area</t>
  </si>
  <si>
    <t>Roof 1</t>
  </si>
  <si>
    <t>Roof 2</t>
  </si>
  <si>
    <t>Wall 1</t>
  </si>
  <si>
    <t>Wall 2</t>
  </si>
  <si>
    <t>Wall 3</t>
  </si>
  <si>
    <t>Window 1</t>
  </si>
  <si>
    <t>Window 2</t>
  </si>
  <si>
    <t>Existing Operation Type</t>
  </si>
  <si>
    <t>Existing Framing Material</t>
  </si>
  <si>
    <t># of Panes</t>
  </si>
  <si>
    <t xml:space="preserve">Qty. </t>
  </si>
  <si>
    <t>Window 3</t>
  </si>
  <si>
    <t>Single</t>
  </si>
  <si>
    <t>Double</t>
  </si>
  <si>
    <t>Triple</t>
  </si>
  <si>
    <t>Wood</t>
  </si>
  <si>
    <t>Fiberglass</t>
  </si>
  <si>
    <t>Awning</t>
  </si>
  <si>
    <t>Casement</t>
  </si>
  <si>
    <t>Fixed</t>
  </si>
  <si>
    <t>Single Hung</t>
  </si>
  <si>
    <t>Double Hung</t>
  </si>
  <si>
    <t>Single Sliding</t>
  </si>
  <si>
    <t>Double Sliding</t>
  </si>
  <si>
    <t>Windows</t>
  </si>
  <si>
    <t>Envelope Components</t>
  </si>
  <si>
    <t>Other 2</t>
  </si>
  <si>
    <t>Existing Conditions</t>
  </si>
  <si>
    <t>Proposed Framing Material</t>
  </si>
  <si>
    <t>Number of stories (if multiple buildings, please enter the stories of the building(s) with the greatest number of units)</t>
  </si>
  <si>
    <t>Are there non-residential uses at this property?</t>
  </si>
  <si>
    <t>Total gross floor area within the thermal envelope (include commercial/retail spaces and conditioned garages)</t>
  </si>
  <si>
    <t>Gross floor area for commercial/retail spaces, if any</t>
  </si>
  <si>
    <t>Gross floor area of conditioned garage, if any</t>
  </si>
  <si>
    <t>Number of studio units</t>
  </si>
  <si>
    <t>Number of 1-bedroom units</t>
  </si>
  <si>
    <t>Number of 2-bedroom units</t>
  </si>
  <si>
    <t>Full-year average vacancy rate for most recent 12 months</t>
  </si>
  <si>
    <t>Full-year average vacancy rate for the year before last (24-12 months ago)</t>
  </si>
  <si>
    <t>Are 100% of the apartments metered for electricity as described above? If not, how many are not?</t>
  </si>
  <si>
    <t>Are 100% of the apartments metered for gas as described above? If not, how many are not?</t>
  </si>
  <si>
    <t>DHW Heating</t>
  </si>
  <si>
    <t>Cooking</t>
  </si>
  <si>
    <t>Natural Gas</t>
  </si>
  <si>
    <t>Oil</t>
  </si>
  <si>
    <t>Propane</t>
  </si>
  <si>
    <t>Steam boiler(s)</t>
  </si>
  <si>
    <t>Hydronic boiler(s) - Non-Condensing</t>
  </si>
  <si>
    <t>Hydronic boiler(s) - Condensing</t>
  </si>
  <si>
    <t>Forced Air Furnace - Non-Condensing</t>
  </si>
  <si>
    <t>Forced Air Furnace - Condensing</t>
  </si>
  <si>
    <t>Heat Pump - Water Loop</t>
  </si>
  <si>
    <t>Heat Pump - Air Source</t>
  </si>
  <si>
    <t>Heat Pump - Ground Source</t>
  </si>
  <si>
    <t>District Steam</t>
  </si>
  <si>
    <t>1-pipe steam</t>
  </si>
  <si>
    <t>2-pipe steam</t>
  </si>
  <si>
    <t>Vacuum steam</t>
  </si>
  <si>
    <t>Hydronic radiation</t>
  </si>
  <si>
    <t>Electric Baseboard</t>
  </si>
  <si>
    <t>Fan coil/PTAC</t>
  </si>
  <si>
    <t>Heat pump – Water loop</t>
  </si>
  <si>
    <t>Mini split / ductless</t>
  </si>
  <si>
    <t>Forced Hot Air</t>
  </si>
  <si>
    <t>Individual window-mounted AC</t>
  </si>
  <si>
    <t>Individual wall-mounted AC</t>
  </si>
  <si>
    <t>PTAC / PTHP</t>
  </si>
  <si>
    <t>Split system</t>
  </si>
  <si>
    <t>Absorption Chiller – gas fired</t>
  </si>
  <si>
    <t>Absorption Chiller – indirect fired</t>
  </si>
  <si>
    <t>Electric Chiller</t>
  </si>
  <si>
    <t>Is DHW heated by the space heating boiler?</t>
  </si>
  <si>
    <t>No</t>
  </si>
  <si>
    <t>Yes, year-round</t>
  </si>
  <si>
    <t>Yes, heating season only</t>
  </si>
  <si>
    <t>Immersion coil in heating boiler - no storage tank</t>
  </si>
  <si>
    <t>Immersion coil in heating boiler - separate storage tank</t>
  </si>
  <si>
    <t>Indirect from space heating boiler</t>
  </si>
  <si>
    <t>Direct-fired storage water heater(s)</t>
  </si>
  <si>
    <t>Dedicated DHW boiler with separate storage tank</t>
  </si>
  <si>
    <t>Tankless instantaneous</t>
  </si>
  <si>
    <t>Heat pump water heaters</t>
  </si>
  <si>
    <t>Does the property have a behind-the-meter solar PV system?</t>
  </si>
  <si>
    <t>Combined Heat and Power</t>
  </si>
  <si>
    <t>Other, please describe</t>
  </si>
  <si>
    <t>General Project Information</t>
  </si>
  <si>
    <t>Describe Proposed Construction</t>
  </si>
  <si>
    <t>Describe Existing Construction</t>
  </si>
  <si>
    <t>Proposed Operation Type</t>
  </si>
  <si>
    <t>Ventilation</t>
  </si>
  <si>
    <t>Equipment Type</t>
  </si>
  <si>
    <t>System Type</t>
  </si>
  <si>
    <t>Qty.</t>
  </si>
  <si>
    <t>Location of Equipment</t>
  </si>
  <si>
    <t>Total CFM</t>
  </si>
  <si>
    <t>Annual Hours</t>
  </si>
  <si>
    <t>Conditioned Supply?</t>
  </si>
  <si>
    <t>% Outdoor Air</t>
  </si>
  <si>
    <t>Duct Leakiness</t>
  </si>
  <si>
    <t>System Operational?</t>
  </si>
  <si>
    <t>Additional Notes</t>
  </si>
  <si>
    <t>Supply Location</t>
  </si>
  <si>
    <t>Corridors</t>
  </si>
  <si>
    <t>Apartments</t>
  </si>
  <si>
    <t>Whole Building</t>
  </si>
  <si>
    <t>Exhaust Location</t>
  </si>
  <si>
    <t>Apartment Bathrooms</t>
  </si>
  <si>
    <t>Apartment Kitchens</t>
  </si>
  <si>
    <t>Common Area Bathrooms</t>
  </si>
  <si>
    <t>Common Area/Commercial Kitchen</t>
  </si>
  <si>
    <t>Garage</t>
  </si>
  <si>
    <t>Laundry</t>
  </si>
  <si>
    <t>Climate Zone</t>
  </si>
  <si>
    <t>Bronx</t>
  </si>
  <si>
    <t>4A</t>
  </si>
  <si>
    <t>Kings</t>
  </si>
  <si>
    <t>Nassau</t>
  </si>
  <si>
    <t>New York</t>
  </si>
  <si>
    <t>Queens</t>
  </si>
  <si>
    <t>Richmond</t>
  </si>
  <si>
    <t>Suffolk</t>
  </si>
  <si>
    <t>Chenango</t>
  </si>
  <si>
    <t>6A</t>
  </si>
  <si>
    <t>Clinton</t>
  </si>
  <si>
    <t>Delaware</t>
  </si>
  <si>
    <t>Essex</t>
  </si>
  <si>
    <t>Franklin</t>
  </si>
  <si>
    <t>Fulton</t>
  </si>
  <si>
    <t>Hamilton</t>
  </si>
  <si>
    <t>Herkimer</t>
  </si>
  <si>
    <t>Jefferson</t>
  </si>
  <si>
    <t>Lewis</t>
  </si>
  <si>
    <t>Madison</t>
  </si>
  <si>
    <t>Montgomery</t>
  </si>
  <si>
    <t>Oneida</t>
  </si>
  <si>
    <t>St. Lawrence</t>
  </si>
  <si>
    <t>Sullivan</t>
  </si>
  <si>
    <t>Ulster</t>
  </si>
  <si>
    <t>Warren</t>
  </si>
  <si>
    <t>Project Name (as listed in application)</t>
  </si>
  <si>
    <t xml:space="preserve">Total number of units </t>
  </si>
  <si>
    <t>Year building was constructed (approximate is acceptable)</t>
  </si>
  <si>
    <t>ElecUtil</t>
  </si>
  <si>
    <t>GasUtil</t>
  </si>
  <si>
    <t>Central Hudson</t>
  </si>
  <si>
    <t>Con Edison</t>
  </si>
  <si>
    <t>PSEG LI</t>
  </si>
  <si>
    <t>KEDLI</t>
  </si>
  <si>
    <t>National Grid</t>
  </si>
  <si>
    <t>KEDNY</t>
  </si>
  <si>
    <t>NYSEG</t>
  </si>
  <si>
    <t>National Fuel Gas</t>
  </si>
  <si>
    <t>O&amp;R</t>
  </si>
  <si>
    <t>RG&amp;E</t>
  </si>
  <si>
    <t>MeterConf</t>
  </si>
  <si>
    <t>Direct Metered</t>
  </si>
  <si>
    <t>Submetered</t>
  </si>
  <si>
    <t>Master Metered</t>
  </si>
  <si>
    <t>Gas</t>
  </si>
  <si>
    <t>Dual Fuel</t>
  </si>
  <si>
    <t>Electric</t>
  </si>
  <si>
    <t xml:space="preserve">Primary Space Heating System </t>
  </si>
  <si>
    <t>Equipment Quantity</t>
  </si>
  <si>
    <t>Spaces Served</t>
  </si>
  <si>
    <t>End Use Equipment</t>
  </si>
  <si>
    <t xml:space="preserve">Electric Resistance </t>
  </si>
  <si>
    <t>Entire Building</t>
  </si>
  <si>
    <t>Common Spaces</t>
  </si>
  <si>
    <t>Baseboard</t>
  </si>
  <si>
    <t>Radiator</t>
  </si>
  <si>
    <t>Fan Coil</t>
  </si>
  <si>
    <t>Duct</t>
  </si>
  <si>
    <t>Radiant Floor</t>
  </si>
  <si>
    <t>PTAC</t>
  </si>
  <si>
    <t>Central Distribution Type - Heat</t>
  </si>
  <si>
    <t xml:space="preserve">Primary Cooling System </t>
  </si>
  <si>
    <t xml:space="preserve">Oil </t>
  </si>
  <si>
    <t>Controls</t>
  </si>
  <si>
    <t>Thermostat</t>
  </si>
  <si>
    <t>Resident Owned</t>
  </si>
  <si>
    <t>Programmable Thermostat</t>
  </si>
  <si>
    <t>Building Owned</t>
  </si>
  <si>
    <t>Energy Management System (EMS)</t>
  </si>
  <si>
    <t>Chilled Water Temperature Sensor</t>
  </si>
  <si>
    <t>NA</t>
  </si>
  <si>
    <t>Equipment Ownership</t>
  </si>
  <si>
    <t>Demographic</t>
  </si>
  <si>
    <t>Families</t>
  </si>
  <si>
    <t xml:space="preserve">Seniors </t>
  </si>
  <si>
    <t>Single-occupancy</t>
  </si>
  <si>
    <t>Mixed Population</t>
  </si>
  <si>
    <t>Primary residential demographic</t>
  </si>
  <si>
    <t>DHW System 1</t>
  </si>
  <si>
    <t>DHW Fuel Type</t>
  </si>
  <si>
    <t>Apartments Only</t>
  </si>
  <si>
    <t>Common Area Only</t>
  </si>
  <si>
    <t>Laundry Only</t>
  </si>
  <si>
    <t>Apartments &amp; Laundry</t>
  </si>
  <si>
    <t>Common Area &amp; Laundry</t>
  </si>
  <si>
    <t xml:space="preserve">Utility Information </t>
  </si>
  <si>
    <t>Space Heating Information</t>
  </si>
  <si>
    <t>Space Cooling Information</t>
  </si>
  <si>
    <t>Heating Equipment Type</t>
  </si>
  <si>
    <t>Heating Spaces Served</t>
  </si>
  <si>
    <t>Heading End Use Equipment Type</t>
  </si>
  <si>
    <t>Cooling Equipment Type</t>
  </si>
  <si>
    <t>Cooling Spaces Served</t>
  </si>
  <si>
    <t>Cooling Fuel Source</t>
  </si>
  <si>
    <t>Cooling Controls</t>
  </si>
  <si>
    <t>Cooling Ownership</t>
  </si>
  <si>
    <t xml:space="preserve">DHW </t>
  </si>
  <si>
    <t>DHW Fuel</t>
  </si>
  <si>
    <t>DHW Equipment</t>
  </si>
  <si>
    <t>DHW Spaces Served</t>
  </si>
  <si>
    <t>MeterConf Gas</t>
  </si>
  <si>
    <t>No Gas</t>
  </si>
  <si>
    <t>YES/NO</t>
  </si>
  <si>
    <t>Yes</t>
  </si>
  <si>
    <t>Heating Fuel</t>
  </si>
  <si>
    <t>Building Street Address</t>
  </si>
  <si>
    <t>Building Zip Code</t>
  </si>
  <si>
    <t>*
*</t>
  </si>
  <si>
    <t>DHW System 2</t>
  </si>
  <si>
    <t>Tank Capacity (Gal.)</t>
  </si>
  <si>
    <t>Rated Efficiency Units</t>
  </si>
  <si>
    <t>Rated Efficiency</t>
  </si>
  <si>
    <t>Model</t>
  </si>
  <si>
    <t>Make</t>
  </si>
  <si>
    <t>Unitized or Central System?</t>
  </si>
  <si>
    <t>Equipment Description</t>
  </si>
  <si>
    <t>DHW System</t>
  </si>
  <si>
    <t>Water-to-Water Heat Pump</t>
  </si>
  <si>
    <t>Air-to-Water Heat Pump</t>
  </si>
  <si>
    <t>Central</t>
  </si>
  <si>
    <t>Unitized</t>
  </si>
  <si>
    <t>Storage Tank?</t>
  </si>
  <si>
    <t>Thermostat Setpoints</t>
  </si>
  <si>
    <t>Venting Type</t>
  </si>
  <si>
    <t>Rated Efficiency (units)</t>
  </si>
  <si>
    <t>Fuel Source</t>
  </si>
  <si>
    <t>Tankless Coil?</t>
  </si>
  <si>
    <t>External Heat Exchanger?</t>
  </si>
  <si>
    <t>DHW from Space Heating Boiler?</t>
  </si>
  <si>
    <t>System 3</t>
  </si>
  <si>
    <t>System 2</t>
  </si>
  <si>
    <t>System 1</t>
  </si>
  <si>
    <t>Indoor Unit Type</t>
  </si>
  <si>
    <t>HSPF</t>
  </si>
  <si>
    <t>SEER</t>
  </si>
  <si>
    <t>Indoor Unit Information</t>
  </si>
  <si>
    <t>Condenser Information</t>
  </si>
  <si>
    <t>Heating System</t>
  </si>
  <si>
    <t>Secondary Cooling System</t>
  </si>
  <si>
    <t>Primary Cooling System</t>
  </si>
  <si>
    <t>Ownership</t>
  </si>
  <si>
    <t>Cooling Components</t>
  </si>
  <si>
    <t>Burner</t>
  </si>
  <si>
    <t>Secondary Heating System</t>
  </si>
  <si>
    <t>Primary Heating System</t>
  </si>
  <si>
    <t>Sequencing Controls</t>
  </si>
  <si>
    <t>Night Setback</t>
  </si>
  <si>
    <t>Outdoor Air Reset</t>
  </si>
  <si>
    <t>Energy Mgt. System (EMS)</t>
  </si>
  <si>
    <t>Heat Timer</t>
  </si>
  <si>
    <t>Total System Output (Mbh)</t>
  </si>
  <si>
    <t>Heating Components</t>
  </si>
  <si>
    <t>Vacuum Steam</t>
  </si>
  <si>
    <t>2-pipe Steam</t>
  </si>
  <si>
    <t>1-pipe Steam</t>
  </si>
  <si>
    <t>N/A</t>
  </si>
  <si>
    <t>Hydronic</t>
  </si>
  <si>
    <t>Forced Air</t>
  </si>
  <si>
    <t>Chilled Water</t>
  </si>
  <si>
    <t>Min Installed Capacity to Meet 30% of Domestic Hot Water Load (MBH/Bedroom)</t>
  </si>
  <si>
    <t>-</t>
  </si>
  <si>
    <t>3.1 @ 47°F</t>
  </si>
  <si>
    <t>3.3 @ 47°F</t>
  </si>
  <si>
    <t>Mini/multi-split ASHP</t>
  </si>
  <si>
    <t>3.2 @ 47°F</t>
  </si>
  <si>
    <t>PTHP</t>
  </si>
  <si>
    <t>Heating COP 3.1</t>
  </si>
  <si>
    <t>Minimum 30%</t>
  </si>
  <si>
    <t>Low-temp hydronic w/ AWHP</t>
  </si>
  <si>
    <t>Heating COP 2.2-2.5</t>
  </si>
  <si>
    <t>VRF</t>
  </si>
  <si>
    <t>EnergyStar labeled</t>
  </si>
  <si>
    <t>Heating COP</t>
  </si>
  <si>
    <t xml:space="preserve">Performance Requirement </t>
  </si>
  <si>
    <t>Equipment Requirement</t>
  </si>
  <si>
    <t>Westchester</t>
  </si>
  <si>
    <t>Albany</t>
  </si>
  <si>
    <t>Cayuga</t>
  </si>
  <si>
    <t>Chautauqua</t>
  </si>
  <si>
    <t>Chemung</t>
  </si>
  <si>
    <t>Columbia</t>
  </si>
  <si>
    <t>Cortland</t>
  </si>
  <si>
    <t>Dutchess</t>
  </si>
  <si>
    <t>Erie</t>
  </si>
  <si>
    <t>Genesee</t>
  </si>
  <si>
    <t>Greene</t>
  </si>
  <si>
    <t>Livingston</t>
  </si>
  <si>
    <t>Monroe</t>
  </si>
  <si>
    <t>Niagara</t>
  </si>
  <si>
    <t>Onondaga</t>
  </si>
  <si>
    <t>Ontario</t>
  </si>
  <si>
    <t>Orange</t>
  </si>
  <si>
    <t>Orleans</t>
  </si>
  <si>
    <t>Oswego</t>
  </si>
  <si>
    <t>Putnam</t>
  </si>
  <si>
    <t>Rensselaer</t>
  </si>
  <si>
    <t>Rockland</t>
  </si>
  <si>
    <t>Saratoga</t>
  </si>
  <si>
    <t>Schenectady</t>
  </si>
  <si>
    <t>Seneca</t>
  </si>
  <si>
    <t>Tioga</t>
  </si>
  <si>
    <t>Washington</t>
  </si>
  <si>
    <t>Wayne</t>
  </si>
  <si>
    <t>Yates</t>
  </si>
  <si>
    <t>Wyoming</t>
  </si>
  <si>
    <t>Tompkins</t>
  </si>
  <si>
    <t>Steuben</t>
  </si>
  <si>
    <t>Schuyler</t>
  </si>
  <si>
    <t>Schoharie</t>
  </si>
  <si>
    <t>Otsego</t>
  </si>
  <si>
    <t>Cattaraugus</t>
  </si>
  <si>
    <t>Broome</t>
  </si>
  <si>
    <t>Allegany</t>
  </si>
  <si>
    <t xml:space="preserve">5A </t>
  </si>
  <si>
    <t>NYS County</t>
  </si>
  <si>
    <t>IECC Climate Zone</t>
  </si>
  <si>
    <t xml:space="preserve">Garden Style U Target </t>
  </si>
  <si>
    <t xml:space="preserve">Non-Garden Style U Target </t>
  </si>
  <si>
    <t>GENERAL PROJECT SPECIFIC INFO TAB</t>
  </si>
  <si>
    <t>ENVELOPE TAB</t>
  </si>
  <si>
    <t>DHW TAB</t>
  </si>
  <si>
    <t>Heating/Cooling TAB</t>
  </si>
  <si>
    <t>Water-to-water  </t>
  </si>
  <si>
    <t>Ventilation TAB</t>
  </si>
  <si>
    <t>Range Name:</t>
  </si>
  <si>
    <t>Title:</t>
  </si>
  <si>
    <t>Section:</t>
  </si>
  <si>
    <t>Envelope</t>
  </si>
  <si>
    <t>Exterior Doors</t>
  </si>
  <si>
    <t>Air Infiltration</t>
  </si>
  <si>
    <t>Motors Pumps Fans</t>
  </si>
  <si>
    <t>DHW</t>
  </si>
  <si>
    <t>Distribution</t>
  </si>
  <si>
    <t>Heating/Cooling</t>
  </si>
  <si>
    <t>Subsection:</t>
  </si>
  <si>
    <t>End Use</t>
  </si>
  <si>
    <t>Temperature Measurements</t>
  </si>
  <si>
    <t>DD_Envelope_VerificationMethod</t>
  </si>
  <si>
    <t>DD_Windows_OperationType</t>
  </si>
  <si>
    <t>DD_Windows_FramingMaterial</t>
  </si>
  <si>
    <t>DD_Windows_ThermalBreak</t>
  </si>
  <si>
    <t>DD_Windows_NumOfPanes</t>
  </si>
  <si>
    <t>DD_Windows_GlassCoating</t>
  </si>
  <si>
    <t>DD_Windows_GasFilled</t>
  </si>
  <si>
    <t>DD_Windows_WeatherStripping</t>
  </si>
  <si>
    <t>DD_ExteriorDoors_Material</t>
  </si>
  <si>
    <t>DD_ExteriorDoors_GlazingType</t>
  </si>
  <si>
    <t>DD_ExteriorDoors_WeatherStripping</t>
  </si>
  <si>
    <t>DD_AirInfiltration_Tightness</t>
  </si>
  <si>
    <t>DD_MotorsPumpsFans_Type</t>
  </si>
  <si>
    <t>DD_HeatingComponents_EquipmentType</t>
  </si>
  <si>
    <t>DD_HeatingComponents_SpacesServed</t>
  </si>
  <si>
    <t>DD_HeatingComponents_EStar</t>
  </si>
  <si>
    <t>DD_HeatingComponents_FuelSource</t>
  </si>
  <si>
    <t>DD_HeatingComponents_RatedEfficiencyUnits</t>
  </si>
  <si>
    <t>DD_HeatingComponents_VentingType</t>
  </si>
  <si>
    <t>DD_HeatingComponents_HeatTimer</t>
  </si>
  <si>
    <t>DD_HeatingComponents_EnergyMgtSystem</t>
  </si>
  <si>
    <t>DD_HeatingComponents_OutdoorAirReset</t>
  </si>
  <si>
    <t>DD_HeatingComponents_NightSetback</t>
  </si>
  <si>
    <t>DD_HeatingComponents_SequencingControls</t>
  </si>
  <si>
    <t>DD_HeatingComponents_Aquastat</t>
  </si>
  <si>
    <t>DD_HeatingComponents_Burner_EquipmentType</t>
  </si>
  <si>
    <t>DD_HeatingComponents_EndUse_EquipmentType</t>
  </si>
  <si>
    <t>DD_HeatingComponents_EndUse_Controls</t>
  </si>
  <si>
    <t>DD_CoolingComponents_EquipmentType</t>
  </si>
  <si>
    <t>DD_CoolingComponents_SpacesServed</t>
  </si>
  <si>
    <t>DD_CoolingComponents_EStar</t>
  </si>
  <si>
    <t>DD_CoolingComponents_FuelSource</t>
  </si>
  <si>
    <t>DD_CoolingComponents_RatedEfficiencyUnit</t>
  </si>
  <si>
    <t>DD_CoolingComponents_Controls</t>
  </si>
  <si>
    <t>DD_CoolingComponents_Ownership</t>
  </si>
  <si>
    <t>DD_DHW_DHWfromSpaceHeatingBoiler</t>
  </si>
  <si>
    <t>DD_DHW_ExternalHeatExchanger</t>
  </si>
  <si>
    <t>DD_DHW_TanklessCoil</t>
  </si>
  <si>
    <t>DD_DHW_MixingValve</t>
  </si>
  <si>
    <t>DD_DHW_RecirculationPump</t>
  </si>
  <si>
    <t>DD_DHW_StorageTank</t>
  </si>
  <si>
    <t>DD_DHW_HeatingElementonStorageTank</t>
  </si>
  <si>
    <t>DD_DHW_StorageTankInsulated</t>
  </si>
  <si>
    <t>DD_DHW_SpacesServed</t>
  </si>
  <si>
    <t>DD_DHW_EStar</t>
  </si>
  <si>
    <t>DD_DHW_FuelSource</t>
  </si>
  <si>
    <t>DD_DHW_RatedEfficiencyUnits</t>
  </si>
  <si>
    <t>DD_DHW_VentingType</t>
  </si>
  <si>
    <t>DD_DHW_Controls</t>
  </si>
  <si>
    <t>DD_Distribution_CentralDistributionTypeHeat</t>
  </si>
  <si>
    <t>DD_Distribution_CentralDistributionTypeCooling</t>
  </si>
  <si>
    <t>DD_Ventilation_SystemType</t>
  </si>
  <si>
    <t>DD_Ventilation_LocationofEquipment</t>
  </si>
  <si>
    <t>DD_Ventilation_Estar</t>
  </si>
  <si>
    <t>DD_Ventilation_ConditionedSupply</t>
  </si>
  <si>
    <t>DD_Ventilation_DuctLeakiness</t>
  </si>
  <si>
    <t>DD_Ventilation_SystemOperational</t>
  </si>
  <si>
    <t>DD_HeatCool_TempMeas</t>
  </si>
  <si>
    <t>Verification Method</t>
  </si>
  <si>
    <t>Operation Type</t>
  </si>
  <si>
    <t>Framing Material</t>
  </si>
  <si>
    <t>Thermal Break</t>
  </si>
  <si>
    <t>Glass Coating</t>
  </si>
  <si>
    <t>Gas Filled</t>
  </si>
  <si>
    <t>Weather-stripping</t>
  </si>
  <si>
    <t>Material</t>
  </si>
  <si>
    <t>Glazing Type</t>
  </si>
  <si>
    <t>Tightness</t>
  </si>
  <si>
    <t>Type</t>
  </si>
  <si>
    <t>EStar</t>
  </si>
  <si>
    <t>Aquastat/Pressuretrol</t>
  </si>
  <si>
    <t>Rated Efficiency Unit</t>
  </si>
  <si>
    <t>Mixing Valve</t>
  </si>
  <si>
    <t>Recirculation Pump</t>
  </si>
  <si>
    <t>Heating Element on Storage Tank?</t>
  </si>
  <si>
    <t>Storage Tank Insulated?</t>
  </si>
  <si>
    <t>Rated Efficiency (Units)</t>
  </si>
  <si>
    <t>Central Distribution Type - Cooling</t>
  </si>
  <si>
    <t>EStar?</t>
  </si>
  <si>
    <t>Estimated</t>
  </si>
  <si>
    <t>Aluminum</t>
  </si>
  <si>
    <t>Heat Absorbing Tints</t>
  </si>
  <si>
    <t>Excellent</t>
  </si>
  <si>
    <t>Solid Wood</t>
  </si>
  <si>
    <t>Single Pane</t>
  </si>
  <si>
    <t>Low leakage</t>
  </si>
  <si>
    <t>Single Speed</t>
  </si>
  <si>
    <t>Hot Water Boiler</t>
  </si>
  <si>
    <t>AFUE</t>
  </si>
  <si>
    <t>Condensing</t>
  </si>
  <si>
    <t>Full Modulation - Set to Manual</t>
  </si>
  <si>
    <t>TRV</t>
  </si>
  <si>
    <t>Absorption Chiller - 1 Stage</t>
  </si>
  <si>
    <t>Yes - Year Round</t>
  </si>
  <si>
    <t>Yes - Thermostatic</t>
  </si>
  <si>
    <t>Centralized</t>
  </si>
  <si>
    <t>Rooftop</t>
  </si>
  <si>
    <t>Yes - MAU</t>
  </si>
  <si>
    <t>Extremely Leaky</t>
  </si>
  <si>
    <t>Heating</t>
  </si>
  <si>
    <t>Reported by Site Staff</t>
  </si>
  <si>
    <t>Single w/ Storms</t>
  </si>
  <si>
    <t>Reflective Coating</t>
  </si>
  <si>
    <t>Good</t>
  </si>
  <si>
    <t>Solid Metal</t>
  </si>
  <si>
    <t>Double Pane</t>
  </si>
  <si>
    <t>Fair</t>
  </si>
  <si>
    <t>Some Leakage</t>
  </si>
  <si>
    <t>Variable Speed</t>
  </si>
  <si>
    <t>Timer</t>
  </si>
  <si>
    <t>Steam Boiler</t>
  </si>
  <si>
    <t>Et</t>
  </si>
  <si>
    <t>Near-Condensing</t>
  </si>
  <si>
    <t>Full Modulation - Set to Modulate</t>
  </si>
  <si>
    <t>Absorption Chiller - 2 Stage</t>
  </si>
  <si>
    <t>EER</t>
  </si>
  <si>
    <t>Yes - Heating Season Only</t>
  </si>
  <si>
    <t>Yes - Motorized</t>
  </si>
  <si>
    <t>Near Condensing</t>
  </si>
  <si>
    <t>In-unit</t>
  </si>
  <si>
    <t xml:space="preserve">No </t>
  </si>
  <si>
    <t>Yes - ERV/HRV</t>
  </si>
  <si>
    <t>Moderately Leaky</t>
  </si>
  <si>
    <t>Cooling</t>
  </si>
  <si>
    <t>From Drawings</t>
  </si>
  <si>
    <t>Low-E Coating</t>
  </si>
  <si>
    <t>Poor</t>
  </si>
  <si>
    <t>Hollow Wood</t>
  </si>
  <si>
    <t>Very Leaky</t>
  </si>
  <si>
    <t>ECM</t>
  </si>
  <si>
    <t>Forced Draft</t>
  </si>
  <si>
    <t>Hi-Lo Operation</t>
  </si>
  <si>
    <t>Gas Engine Chiller</t>
  </si>
  <si>
    <t>COP</t>
  </si>
  <si>
    <t>Energy Factor</t>
  </si>
  <si>
    <t>Demand</t>
  </si>
  <si>
    <t>Basement</t>
  </si>
  <si>
    <t>Yes - Economizer</t>
  </si>
  <si>
    <t>Minimally Leaky</t>
  </si>
  <si>
    <t>Yes, but not used</t>
  </si>
  <si>
    <t>Unknown</t>
  </si>
  <si>
    <t>Neither</t>
  </si>
  <si>
    <t>Hopper</t>
  </si>
  <si>
    <t>Vinyl</t>
  </si>
  <si>
    <t>None</t>
  </si>
  <si>
    <t>Hollow Metal</t>
  </si>
  <si>
    <t>Aquastat</t>
  </si>
  <si>
    <t>Air Source Heat Pump</t>
  </si>
  <si>
    <t>Atmospheric</t>
  </si>
  <si>
    <t>On/Off</t>
  </si>
  <si>
    <t>On/Off Valve</t>
  </si>
  <si>
    <t>Wood, Insulated Core</t>
  </si>
  <si>
    <t>Ground Source Heat Pump</t>
  </si>
  <si>
    <t>Fan Speed Control</t>
  </si>
  <si>
    <t>Window A/C</t>
  </si>
  <si>
    <t>Metal, Insulated Core</t>
  </si>
  <si>
    <t>Water Source Heat Pump</t>
  </si>
  <si>
    <t>Through Wall A/C</t>
  </si>
  <si>
    <t>Glass</t>
  </si>
  <si>
    <t>Furnace</t>
  </si>
  <si>
    <t>Glass Slider</t>
  </si>
  <si>
    <t>Ductless Mini Split System</t>
  </si>
  <si>
    <t>Split System Central Air</t>
  </si>
  <si>
    <t>Building Name, if applicable</t>
  </si>
  <si>
    <t>Building city</t>
  </si>
  <si>
    <t>Building State</t>
  </si>
  <si>
    <t>Electric Utility Company</t>
  </si>
  <si>
    <t>Gas Utility Company</t>
  </si>
  <si>
    <t>Other Utility (if not mentioned in list)</t>
  </si>
  <si>
    <t>Electric Metering Configuration</t>
  </si>
  <si>
    <t>Gas Metering Configuration</t>
  </si>
  <si>
    <t>Borough-Block-Lot (BBL) Number 
(NYC Only)</t>
  </si>
  <si>
    <t xml:space="preserve"> Distribution Type</t>
  </si>
  <si>
    <t>Other 1</t>
  </si>
  <si>
    <t>Total Measure Cost</t>
  </si>
  <si>
    <t>Building County</t>
  </si>
  <si>
    <t>Mini/multi-split Air Source Heat Pump (ASHP)</t>
  </si>
  <si>
    <t>Low-temp Hydronic with Air-to-Water Pump (AWHP)</t>
  </si>
  <si>
    <t xml:space="preserve">Package Heat Pump </t>
  </si>
  <si>
    <t>Water-to-Water Heat Pump (WWHP)</t>
  </si>
  <si>
    <t>4B</t>
  </si>
  <si>
    <t>5A</t>
  </si>
  <si>
    <t>5B</t>
  </si>
  <si>
    <t>6B</t>
  </si>
  <si>
    <t>4C</t>
  </si>
  <si>
    <t>5C</t>
  </si>
  <si>
    <t>6C</t>
  </si>
  <si>
    <t>Electrical Service Upgrade Required?</t>
  </si>
  <si>
    <t>Electrical Service</t>
  </si>
  <si>
    <t>Description of electric service upgrade, if applicable</t>
  </si>
  <si>
    <t xml:space="preserve">Location </t>
  </si>
  <si>
    <t>Envelope Component</t>
  </si>
  <si>
    <t>Type of Insulation Installed</t>
  </si>
  <si>
    <t>R-Value</t>
  </si>
  <si>
    <t xml:space="preserve"> (Apt #, Room, Floor, Space)</t>
  </si>
  <si>
    <t>Door Type
(Slider, Patio, Garage, etc.)</t>
  </si>
  <si>
    <t>Manufacturer</t>
  </si>
  <si>
    <t>Model #</t>
  </si>
  <si>
    <t>U-Value</t>
  </si>
  <si>
    <t>% Glazing</t>
  </si>
  <si>
    <t>Low-E?</t>
  </si>
  <si>
    <t>Energy Star?</t>
  </si>
  <si>
    <t>Properly Air Sealed?</t>
  </si>
  <si>
    <t># of 
Panes</t>
  </si>
  <si>
    <t>Frame Material</t>
  </si>
  <si>
    <t>SHGC</t>
  </si>
  <si>
    <t>Gas Fill</t>
  </si>
  <si>
    <t>Quantity Inspected</t>
  </si>
  <si>
    <t>Proposed Total U-Value</t>
  </si>
  <si>
    <t>Area (sqft)</t>
  </si>
  <si>
    <t>Pre-retrofit
Flow Rate
(CFM)</t>
  </si>
  <si>
    <t>Post-retrofit
Flow Rate
(CFM)</t>
  </si>
  <si>
    <t>Water Temperature Readings</t>
  </si>
  <si>
    <t>Faucet Near Heater</t>
  </si>
  <si>
    <t>Faucet Far from Heater</t>
  </si>
  <si>
    <t>Ductwork</t>
  </si>
  <si>
    <t>Insulation</t>
  </si>
  <si>
    <t>Sealing</t>
  </si>
  <si>
    <t>Linear Feet (insulated/ replaced)</t>
  </si>
  <si>
    <t>Material Type</t>
  </si>
  <si>
    <t>Thickness (inches)</t>
  </si>
  <si>
    <t>Sealant Used</t>
  </si>
  <si>
    <t>Pre Duct Leakage (CFM25)</t>
  </si>
  <si>
    <t>Post Duct Leakage (CFM25)</t>
  </si>
  <si>
    <t>Location of Leakage</t>
  </si>
  <si>
    <t>Type of Sealing Performed</t>
  </si>
  <si>
    <t>Air Sealing Complete</t>
  </si>
  <si>
    <t>Rated Heat Exchange Efficiency</t>
  </si>
  <si>
    <t>Supply</t>
  </si>
  <si>
    <t>Exhaust</t>
  </si>
  <si>
    <t>Outside Air Temp</t>
  </si>
  <si>
    <t>Temp After Heat Exchange</t>
  </si>
  <si>
    <t>Design/Rated Air Flow (CFM)</t>
  </si>
  <si>
    <t>Inside Air Temp</t>
  </si>
  <si>
    <t>Leaving Air Temp</t>
  </si>
  <si>
    <t>Settings</t>
  </si>
  <si>
    <t>Location of Sensor</t>
  </si>
  <si>
    <t>Measured Temperature</t>
  </si>
  <si>
    <t>Day (temp)</t>
  </si>
  <si>
    <t>Night (temp)</t>
  </si>
  <si>
    <t>Night (hours)</t>
  </si>
  <si>
    <t>General Comments</t>
  </si>
  <si>
    <t>Reviewer Comments (Rev0)</t>
  </si>
  <si>
    <t>Provider Comments (Rev0)</t>
  </si>
  <si>
    <t>Reviewer Comments (Rev1)</t>
  </si>
  <si>
    <t>Are proposed measure descriptions thoroughly described?</t>
  </si>
  <si>
    <t xml:space="preserve">Has all required documentation been submitted?  </t>
  </si>
  <si>
    <t>General Project Info Tab: Is the tab complete for all building types?</t>
  </si>
  <si>
    <t>General Project Info Tab: Will program staff be able to set a utility baseline with this information?</t>
  </si>
  <si>
    <t>Tops of shafts/bulkheads</t>
  </si>
  <si>
    <t>Air conditioner sleeves</t>
  </si>
  <si>
    <t>Year Manufactured</t>
  </si>
  <si>
    <t>Measure</t>
  </si>
  <si>
    <t>Evaluation Status</t>
  </si>
  <si>
    <t>Recommended Measures TABs</t>
  </si>
  <si>
    <t>Evaluated &amp; Recommended</t>
  </si>
  <si>
    <t>Workscope Description</t>
  </si>
  <si>
    <t>Floor of attic or ceiling of top floor penetrations (attic door, hatch, electrical, piping, ventilation, etc.)</t>
  </si>
  <si>
    <t>Plumbing and electrical penetrations in the apartments</t>
  </si>
  <si>
    <t>Exterior doors</t>
  </si>
  <si>
    <t>Basement perimeter</t>
  </si>
  <si>
    <t>Fire sprinkler penetrations</t>
  </si>
  <si>
    <t>Explanation of why measure is not recommended or not applicable</t>
  </si>
  <si>
    <t>Evaluated &amp; Not Applicable</t>
  </si>
  <si>
    <t>Energy Management System</t>
  </si>
  <si>
    <t>Radiant Heat Barriers</t>
  </si>
  <si>
    <t>Thermostatic radiator valves or other thermostatic controls on every radiator or fan coil unit</t>
  </si>
  <si>
    <t>Burner clean and tune</t>
  </si>
  <si>
    <t>Proposed Thermal Bridging Mitigation</t>
  </si>
  <si>
    <t>Please explain how thermal bridging will be mitigated</t>
  </si>
  <si>
    <t>Slab Edges</t>
  </si>
  <si>
    <t>Bulkheads</t>
  </si>
  <si>
    <t>Rim Joists</t>
  </si>
  <si>
    <t>Roof-to-Wall Connections</t>
  </si>
  <si>
    <t>Number of Burners</t>
  </si>
  <si>
    <t>Construction Complete</t>
  </si>
  <si>
    <t>Kitchen</t>
  </si>
  <si>
    <t>Measured CFM</t>
  </si>
  <si>
    <t>CAR installed?</t>
  </si>
  <si>
    <t>New exhaust fan installed?</t>
  </si>
  <si>
    <t>Controls for new fan</t>
  </si>
  <si>
    <t>If the property has natural gas, what options best describe how it is used in the building? Mark with an "X" all that apply.</t>
  </si>
  <si>
    <t>Quantity of DHW Heaters</t>
  </si>
  <si>
    <t>Location of DHW Heaters</t>
  </si>
  <si>
    <t>DHW Location</t>
  </si>
  <si>
    <t xml:space="preserve">In-unit </t>
  </si>
  <si>
    <t>Envelope Existing Conditions</t>
  </si>
  <si>
    <t>Envelope Proposed Upgrade</t>
  </si>
  <si>
    <t>Describe General Envelope Condition and Construction</t>
  </si>
  <si>
    <t>Visual Confirmation</t>
  </si>
  <si>
    <t>Whole Building Envelope Total</t>
  </si>
  <si>
    <t xml:space="preserve"> Ventilation Existing Conditions</t>
  </si>
  <si>
    <t>Method for  Total CFM Calculation</t>
  </si>
  <si>
    <t>Measured at Fan</t>
  </si>
  <si>
    <t>Measured at Register</t>
  </si>
  <si>
    <t>Is the heating equipment central or in-unit?</t>
  </si>
  <si>
    <t>If yes, what is the rated total DC wattage 
of the system? (in kW)</t>
  </si>
  <si>
    <t>Does the property have a cogeneration 
(combined heat and power) system?</t>
  </si>
  <si>
    <t>Description of Existing Construction 
(include depths, dimensions, and material)</t>
  </si>
  <si>
    <t>Existing 
R-Value</t>
  </si>
  <si>
    <t>Existing Area Weighted 
U-Value</t>
  </si>
  <si>
    <t>Existing Area Weighted 
U-Value per Window Type</t>
  </si>
  <si>
    <t>Existing 
U-Value</t>
  </si>
  <si>
    <t>Proposed 
U-Value</t>
  </si>
  <si>
    <t>Proposed Area Weighted 
U-Value</t>
  </si>
  <si>
    <t>Description of Proposed Construction 
(include depths, dimensions, and material)</t>
  </si>
  <si>
    <t>Proposed Added 
R-Value</t>
  </si>
  <si>
    <t>Total Proposed 
R-Value</t>
  </si>
  <si>
    <t>Area Insulated (sqft)</t>
  </si>
  <si>
    <t>Window Operation Type</t>
  </si>
  <si>
    <t>Wall Section Description</t>
  </si>
  <si>
    <t>Cavity insulation installed without compression or slumping?</t>
  </si>
  <si>
    <t>Total Fan Power</t>
  </si>
  <si>
    <t>Penetrations and openings between all mechanical equipment rooms, including boiler room and the conditioned space</t>
  </si>
  <si>
    <t xml:space="preserve">Other Project Information </t>
  </si>
  <si>
    <t>If applicable, please provide any additional info about the heating, cooling, and DHW systems to assist us in understanding the energy usage patterns in the building(s).</t>
  </si>
  <si>
    <t>Stove/Range 1</t>
  </si>
  <si>
    <t>Stove/Range 2</t>
  </si>
  <si>
    <t>Stove/Range 3</t>
  </si>
  <si>
    <t xml:space="preserve">Domestic Hot Water Proposed Upgrades </t>
  </si>
  <si>
    <t>Construction Completion</t>
  </si>
  <si>
    <t>Stove/Range Existing Conditions</t>
  </si>
  <si>
    <t>Stove/Range Proposed Upgrade</t>
  </si>
  <si>
    <t xml:space="preserve">Air Sealing Workscope Evaluation and Proposed Upgrade </t>
  </si>
  <si>
    <t>If yes, please describe what the recovered heat is used for (e.g. space heating; DHW; etc.).</t>
  </si>
  <si>
    <t>How many heaters (boilers/furnaces/etc.) are there?</t>
  </si>
  <si>
    <t>DHW Equipment Type</t>
  </si>
  <si>
    <t>Total Area (sqft) for all the Windows per Type</t>
  </si>
  <si>
    <t xml:space="preserve">Required Central DHW Minimum Installation Capacity Based on Project Location </t>
  </si>
  <si>
    <t>Functional steam traps (for those remaining in service) including all traps in the basement and boiler room</t>
  </si>
  <si>
    <t>Is there a tab completed for each building type?</t>
  </si>
  <si>
    <t>Are existing conditions thoroughly described?</t>
  </si>
  <si>
    <t>Upgrade Equipment Type</t>
  </si>
  <si>
    <t>Variable Refrigerant Flow (VRF)</t>
  </si>
  <si>
    <t xml:space="preserve"> Ventilation Proposed Upgrades </t>
  </si>
  <si>
    <t>Sensible Heat Recovery Efficiency</t>
  </si>
  <si>
    <t>Exterior Penetrations Sealed?</t>
  </si>
  <si>
    <t>Filter MERV Rating</t>
  </si>
  <si>
    <t>Heating Systems</t>
  </si>
  <si>
    <t>Outdoor Unit Type</t>
  </si>
  <si>
    <t xml:space="preserve">Rated Efficiency </t>
  </si>
  <si>
    <t>Required Efficiency</t>
  </si>
  <si>
    <t>Initial Heat Source for Water Loop (WWHP only)</t>
  </si>
  <si>
    <t>Space(s) Served</t>
  </si>
  <si>
    <t>Indoor Units</t>
  </si>
  <si>
    <t>Outdoor Temp at Inspection (F)</t>
  </si>
  <si>
    <t>Space Temperature (F)</t>
  </si>
  <si>
    <t>Electric Resistance Control Set Correctly?</t>
  </si>
  <si>
    <t>Heating and Cooling Existing Conditions</t>
  </si>
  <si>
    <t>Domestic Hot Water Existing Conditions</t>
  </si>
  <si>
    <t>Heating and Cooling Proposed Upgrade</t>
  </si>
  <si>
    <t>Total Minimum Required Capacity (MBH)</t>
  </si>
  <si>
    <t>Per Bedroom Method</t>
  </si>
  <si>
    <t>EnergyStar Labeled?</t>
  </si>
  <si>
    <t>Control Settings</t>
  </si>
  <si>
    <t>Bedroom Radiator(s)</t>
  </si>
  <si>
    <t>Other Radiator(s)</t>
  </si>
  <si>
    <t>Radiant Heat Barrier Installed?</t>
  </si>
  <si>
    <t>Radiant Heat Barrier Manufacturer and Model #</t>
  </si>
  <si>
    <t>Thermostatic Radiator Valves</t>
  </si>
  <si>
    <t>TRVs Installed?</t>
  </si>
  <si>
    <t>TRV Manufacturer and Model #</t>
  </si>
  <si>
    <t>TRV Setpoint</t>
  </si>
  <si>
    <t>Orifice Plates</t>
  </si>
  <si>
    <t>Orifice Plates Installed?</t>
  </si>
  <si>
    <t>In-Unit</t>
  </si>
  <si>
    <t>Central Control</t>
  </si>
  <si>
    <t xml:space="preserve">Steam Heating System Workscope Evaluation and Proposed Upgrade </t>
  </si>
  <si>
    <t>General Portfolio Info Tab: Is the tab complete and, if applicable, aligned with the FlexTech study?</t>
  </si>
  <si>
    <t>Building Address</t>
  </si>
  <si>
    <t>Instructions</t>
  </si>
  <si>
    <t xml:space="preserve"> </t>
  </si>
  <si>
    <r>
      <t xml:space="preserve">DHW Load </t>
    </r>
    <r>
      <rPr>
        <sz val="11"/>
        <color rgb="FF000000"/>
        <rFont val="Arial"/>
        <family val="2"/>
      </rPr>
      <t> </t>
    </r>
    <r>
      <rPr>
        <b/>
        <sz val="11"/>
        <color rgb="FF000000"/>
        <rFont val="Arial"/>
        <family val="2"/>
      </rPr>
      <t>Displacement</t>
    </r>
  </si>
  <si>
    <r>
      <t>T</t>
    </r>
    <r>
      <rPr>
        <b/>
        <sz val="11"/>
        <color rgb="FF000000"/>
        <rFont val="Arial"/>
        <family val="2"/>
      </rPr>
      <t>echnology Type</t>
    </r>
    <r>
      <rPr>
        <sz val="11"/>
        <color rgb="FF000000"/>
        <rFont val="Arial"/>
        <family val="2"/>
      </rPr>
      <t> </t>
    </r>
  </si>
  <si>
    <r>
      <t>Cooling COP</t>
    </r>
    <r>
      <rPr>
        <sz val="11"/>
        <color rgb="FF000000"/>
        <rFont val="Arial"/>
        <family val="2"/>
      </rPr>
      <t> </t>
    </r>
  </si>
  <si>
    <t>Existing Area Weighted U-Value</t>
  </si>
  <si>
    <t>GSHP</t>
  </si>
  <si>
    <t>Ground Source Heat Pump (GSHP)</t>
  </si>
  <si>
    <t>Number of 3-bedroom units</t>
  </si>
  <si>
    <t>Number of 4-bedroom units</t>
  </si>
  <si>
    <t>Number of 5-bedroom units</t>
  </si>
  <si>
    <t>Per Dwelling Unit Method</t>
  </si>
  <si>
    <t xml:space="preserve">Total number of bedrooms </t>
  </si>
  <si>
    <t>Partial Installation</t>
  </si>
  <si>
    <t>Min Installed Capacity to Meet 30% of Domestic Hot Water Load (MBH/Dwelling Unit)</t>
  </si>
  <si>
    <t>Total Output Capacity (MBH)</t>
  </si>
  <si>
    <t>Dwelling Units and Occupancy</t>
  </si>
  <si>
    <t>Secondary Space Heating System, if applicable</t>
  </si>
  <si>
    <t>Secondary Cooling System, if applicable</t>
  </si>
  <si>
    <t>DHW System 2, if applicable</t>
  </si>
  <si>
    <r>
      <t xml:space="preserve">Complete the </t>
    </r>
    <r>
      <rPr>
        <b/>
        <sz val="9"/>
        <color theme="4" tint="-0.249977111117893"/>
        <rFont val="Arial"/>
        <family val="2"/>
      </rPr>
      <t>blue</t>
    </r>
    <r>
      <rPr>
        <sz val="9"/>
        <color theme="1"/>
        <rFont val="Arial"/>
        <family val="2"/>
      </rPr>
      <t xml:space="preserve"> cells as applicable.</t>
    </r>
  </si>
  <si>
    <t>Low Carbon Pathways Workscope Tool Instructions</t>
  </si>
  <si>
    <t>Building Information</t>
  </si>
  <si>
    <t>Total number of buildings in entire project</t>
  </si>
  <si>
    <t>Total number of units in entire project</t>
  </si>
  <si>
    <t>Envelope Pre-Construction Information</t>
  </si>
  <si>
    <t xml:space="preserve"> Ventilation Pre-Construction Information</t>
  </si>
  <si>
    <t>Heating and Cooling Pre-Construction Information</t>
  </si>
  <si>
    <t>Domestic Hot Water Pre-Construction Information</t>
  </si>
  <si>
    <r>
      <t xml:space="preserve">This tab calculates existing and proposed area weighted U-value. Complete the </t>
    </r>
    <r>
      <rPr>
        <b/>
        <sz val="9"/>
        <color theme="4" tint="-0.249977111117893"/>
        <rFont val="Arial"/>
        <family val="2"/>
      </rPr>
      <t>blue</t>
    </r>
    <r>
      <rPr>
        <sz val="9"/>
        <color theme="1"/>
        <rFont val="Arial"/>
        <family val="2"/>
      </rPr>
      <t xml:space="preserve"> cells as applicable. </t>
    </r>
  </si>
  <si>
    <t>Roof and Wall Insulation</t>
  </si>
  <si>
    <t>Door Replacement</t>
  </si>
  <si>
    <t>Window Replacement</t>
  </si>
  <si>
    <t>Domestic Hot Water</t>
  </si>
  <si>
    <t>Outdoor Units</t>
  </si>
  <si>
    <t>Ventilation Equipment</t>
  </si>
  <si>
    <t>Induction Stove Pre-Construction Information</t>
  </si>
  <si>
    <t>Air Sealing Pre-Construction Information</t>
  </si>
  <si>
    <t>Quantity (SF, LF, # of units, etc. - list for each line item)</t>
  </si>
  <si>
    <t>Induction Stove</t>
  </si>
  <si>
    <t>Air Sealing</t>
  </si>
  <si>
    <t>Steam Heating Pre-Construction Information</t>
  </si>
  <si>
    <t>Living Room Radiator(s)</t>
  </si>
  <si>
    <t>Radiant Heat Barrier</t>
  </si>
  <si>
    <t>Ventilation Distribution</t>
  </si>
  <si>
    <t>Rated Heating Capacity (Btu/hr.)</t>
  </si>
  <si>
    <t>Required Heating Capacity (Btu/hr.)</t>
  </si>
  <si>
    <t xml:space="preserve"> Envelope Package Ventilation Pre-Construction Information</t>
  </si>
  <si>
    <t>Naturally-ventilated</t>
  </si>
  <si>
    <t>Switch</t>
  </si>
  <si>
    <t>Timer Switch</t>
  </si>
  <si>
    <t>None - Continuous</t>
  </si>
  <si>
    <t>CAR installed</t>
  </si>
  <si>
    <t>Yes, adjustable</t>
  </si>
  <si>
    <t>Yes, fixed</t>
  </si>
  <si>
    <t>Ventilation Test Out Option</t>
  </si>
  <si>
    <t>Is the project pursuing the ventilation test out compliance option?</t>
  </si>
  <si>
    <t>Duct-to-Sheetrock connection air sealed?</t>
  </si>
  <si>
    <t>New exhaust fan make and model</t>
  </si>
  <si>
    <t>Exterior penetrations air sealed?</t>
  </si>
  <si>
    <t>Yes, EnergyStar</t>
  </si>
  <si>
    <t>Yes, Non EnergyStar</t>
  </si>
  <si>
    <t>Bathroom</t>
  </si>
  <si>
    <t xml:space="preserve">Reviewer Name: </t>
  </si>
  <si>
    <t>Review Date:</t>
  </si>
  <si>
    <t>Approval Status:</t>
  </si>
  <si>
    <t>Program Approval Notes:</t>
  </si>
  <si>
    <t>Pre-construction QC Review Feedback Form</t>
  </si>
  <si>
    <t>Partial Installation and Construction Complete QC Review Feedback Form</t>
  </si>
  <si>
    <t xml:space="preserve">Inspector Name: </t>
  </si>
  <si>
    <t>Inspection Date:</t>
  </si>
  <si>
    <t>Inspection Type (Desk/Field)</t>
  </si>
  <si>
    <t>Program Stage (Partial, Complete)</t>
  </si>
  <si>
    <t>Do the installation comply with program requirements?</t>
  </si>
  <si>
    <t>Construction Complete - PROGRAM STAFF COMPLETES</t>
  </si>
  <si>
    <t>Partial Installation - PROGRAM STAFF COMPLETES</t>
  </si>
  <si>
    <t>Construction Completion - PROGRAM STAFF COMPLETES</t>
  </si>
  <si>
    <t>5. Throughout the tool there are comments embedded in some cells to assist in data entry. Hover over the cell to read the comments.</t>
  </si>
  <si>
    <t>Domestic Hot Water (DHW) Information</t>
  </si>
  <si>
    <t>[other]</t>
  </si>
  <si>
    <t>If Other method was used, please describe</t>
  </si>
  <si>
    <t>Common Area/ Commercial Kitchen</t>
  </si>
  <si>
    <t>Design/ Rated Air Flow (CFM)</t>
  </si>
  <si>
    <t>Intake location complies with Program Req's?</t>
  </si>
  <si>
    <t>Ventilation Ductwork Sealing</t>
  </si>
  <si>
    <t>Shaft Description</t>
  </si>
  <si>
    <t># of Registers Served</t>
  </si>
  <si>
    <t># of Floors Served</t>
  </si>
  <si>
    <t>Total Allowable Leakage (CFM50)</t>
  </si>
  <si>
    <t>Total Measured Leakage (CFM50)</t>
  </si>
  <si>
    <t>On-site Solar (If a project has on-site solar, daily solar production must be submitted. See Appendix B in Attachment A for details.)</t>
  </si>
  <si>
    <t xml:space="preserve">Combined Heat and Power (If a project has CHP, daily electricity and useful heat production must be submitted. See Appendix B in Attachment A for details.)  </t>
  </si>
  <si>
    <t>Proposed Installed Cost Information</t>
  </si>
  <si>
    <t>Envelope Partial Installation and Construction Complete Information</t>
  </si>
  <si>
    <t xml:space="preserve"> Envelope Package Ventilation Partial Installation and Construction Complete Information</t>
  </si>
  <si>
    <t>Ventilation Partial Installation and Construction Complete Information</t>
  </si>
  <si>
    <t>Heating and Cooling Partial Installation and Construction Complete Information</t>
  </si>
  <si>
    <t>Domestic Hot Water Partial Installation and Construction Complete Information</t>
  </si>
  <si>
    <t>Induction Stove Partial Installation and Construction Complete Information</t>
  </si>
  <si>
    <t>Air Sealing Partial Installation and Construction Complete Information</t>
  </si>
  <si>
    <t>Steam Heating Partial Installation and Construction Complete Information</t>
  </si>
  <si>
    <t>Calculated Efficiency</t>
  </si>
  <si>
    <t>Other (Please describe in Additional Notes)</t>
  </si>
  <si>
    <t>Other, (Please describe in Additional Notes)</t>
  </si>
  <si>
    <t>Central or in unit</t>
  </si>
  <si>
    <t>Central Mechanical Room</t>
  </si>
  <si>
    <t>Cavity Insulation</t>
  </si>
  <si>
    <t>General</t>
  </si>
  <si>
    <t>Partially</t>
  </si>
  <si>
    <t>Outdoor Unit type</t>
  </si>
  <si>
    <t>Air Source</t>
  </si>
  <si>
    <t>Ground Source</t>
  </si>
  <si>
    <t>General Y/N</t>
  </si>
  <si>
    <t>Qty. of Heaters</t>
  </si>
  <si>
    <t>Review TABs</t>
  </si>
  <si>
    <t>Not Approved</t>
  </si>
  <si>
    <t>Approved</t>
  </si>
  <si>
    <t>Approved with comments</t>
  </si>
  <si>
    <r>
      <t xml:space="preserve">Complete the </t>
    </r>
    <r>
      <rPr>
        <b/>
        <sz val="9"/>
        <color theme="4" tint="-0.249977111117893"/>
        <rFont val="Arial"/>
        <family val="2"/>
      </rPr>
      <t>blue</t>
    </r>
    <r>
      <rPr>
        <sz val="9"/>
        <color theme="1"/>
        <rFont val="Arial"/>
        <family val="2"/>
      </rPr>
      <t xml:space="preserve"> cells as applicable. Please see Attachment A for ventilation test-out option requirements. If the project is not pursuing the ventilation test out option, then please complete the ventilation proposed upgrades table. If the project is pursuing the ventilation test out option, then please complete the duct sealing table in the Test Out tab.</t>
    </r>
  </si>
  <si>
    <t>Humidistat Switch</t>
  </si>
  <si>
    <t>Actual Installed Cost Information</t>
  </si>
  <si>
    <t>Equipment Cost</t>
  </si>
  <si>
    <t>Labor Cost</t>
  </si>
  <si>
    <t>Total Cost</t>
  </si>
  <si>
    <t>Uniform Energy Factor</t>
  </si>
  <si>
    <t>Total Output (Mbh)</t>
  </si>
  <si>
    <t>Effective R-Value of Envelope Component</t>
  </si>
  <si>
    <t>Component Type</t>
  </si>
  <si>
    <t>Initial Cooling Source for Water Loop (WWHP only)</t>
  </si>
  <si>
    <t>System Designation</t>
  </si>
  <si>
    <t>If yes, what equipment will be used for testing? Include manufacturer, model number, and date of last calibration.</t>
  </si>
  <si>
    <t>Total Fan Power (W)</t>
  </si>
  <si>
    <t>CFM/ Register</t>
  </si>
  <si>
    <t>CFM /Register</t>
  </si>
  <si>
    <t>Automatic Damper?</t>
  </si>
  <si>
    <r>
      <t xml:space="preserve">Complete the </t>
    </r>
    <r>
      <rPr>
        <b/>
        <sz val="9"/>
        <color theme="8" tint="-0.499984740745262"/>
        <rFont val="Arial"/>
        <family val="2"/>
      </rPr>
      <t>blue</t>
    </r>
    <r>
      <rPr>
        <sz val="9"/>
        <color theme="1"/>
        <rFont val="Arial"/>
        <family val="2"/>
      </rPr>
      <t xml:space="preserve"> cells as applicable below based on the installed conditions. Please reference the program requirements for sampling and testing instructions. </t>
    </r>
  </si>
  <si>
    <t>Sliding Glass Door 1</t>
  </si>
  <si>
    <t>Sliding Glass Door 2</t>
  </si>
  <si>
    <t>Sliding Glass Door 3</t>
  </si>
  <si>
    <t>Window-to-Wall Ratio</t>
  </si>
  <si>
    <t>Number of buildings described in this tool</t>
  </si>
  <si>
    <t xml:space="preserve">2. During the Pre-Construction stage, complete the 'General Project Info' tab and applicable 'Pre-const' tab(s). </t>
  </si>
  <si>
    <t xml:space="preserve">3. During the Partial and Construction complete stages, complete the applicable sections in the 'Const' tab(s). </t>
  </si>
  <si>
    <r>
      <t xml:space="preserve">4. Complete all applicable tabs and </t>
    </r>
    <r>
      <rPr>
        <b/>
        <sz val="10"/>
        <color theme="4" tint="-0.249977111117893"/>
        <rFont val="Arial"/>
        <family val="2"/>
      </rPr>
      <t>blue</t>
    </r>
    <r>
      <rPr>
        <sz val="10"/>
        <color theme="1"/>
        <rFont val="Arial"/>
        <family val="2"/>
      </rPr>
      <t xml:space="preserve"> cells within those tabs. </t>
    </r>
  </si>
  <si>
    <t xml:space="preserve">1. 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</si>
  <si>
    <t xml:space="preserve"> Space Heating Fuel</t>
  </si>
  <si>
    <t>Space Cooling Fuel</t>
  </si>
  <si>
    <t xml:space="preserve">Additional Notes </t>
  </si>
  <si>
    <t>Rated Heating Capacity (Btu/hr)</t>
  </si>
  <si>
    <t>Version</t>
  </si>
  <si>
    <t>Notes</t>
  </si>
  <si>
    <t>Released</t>
  </si>
  <si>
    <t>Master Tool v5 Final = v1 individual released tools</t>
  </si>
  <si>
    <t>Inlet orifice plate on all radiators</t>
  </si>
  <si>
    <t>Master venting on all mains and risers</t>
  </si>
  <si>
    <t>Is the existing fossil fuel equipment being removed?</t>
  </si>
  <si>
    <t>Description of fossil fuel removal workscope, if applicable</t>
  </si>
  <si>
    <t>Standards and Quality Assurance Checklist Specifications Comments</t>
  </si>
  <si>
    <t>Reviewer Section - Standards and Quality Assurance Checklist Specifications</t>
  </si>
  <si>
    <t>Task</t>
  </si>
  <si>
    <t>Task Description</t>
  </si>
  <si>
    <t>Refrence</t>
  </si>
  <si>
    <t>Non-Conformance Category</t>
  </si>
  <si>
    <t>Pass/Fail</t>
  </si>
  <si>
    <t>Comment</t>
  </si>
  <si>
    <t>Project workscope</t>
  </si>
  <si>
    <t>Health and Safety</t>
  </si>
  <si>
    <t>DHW Controls</t>
  </si>
  <si>
    <t>DHW Water Heater</t>
  </si>
  <si>
    <t>Verify recirculation control has been installed</t>
  </si>
  <si>
    <t>Project Workscope</t>
  </si>
  <si>
    <t>Attachment A - Domestic Hot Water - Minimum Installation Standards</t>
  </si>
  <si>
    <t>Minor</t>
  </si>
  <si>
    <t>Thermal bridging</t>
  </si>
  <si>
    <t>Continuous insulation</t>
  </si>
  <si>
    <t>Cavity insulation</t>
  </si>
  <si>
    <t>Central Exhaust</t>
  </si>
  <si>
    <t>Incidental</t>
  </si>
  <si>
    <t>Unitized Exhaust</t>
  </si>
  <si>
    <t>Exhaust penetrations</t>
  </si>
  <si>
    <t>Central Ductwork</t>
  </si>
  <si>
    <t>Airflows</t>
  </si>
  <si>
    <t>Duct insulation</t>
  </si>
  <si>
    <t>Duct insulation must meet program requirements</t>
  </si>
  <si>
    <t>Frost protection</t>
  </si>
  <si>
    <t>Filter</t>
  </si>
  <si>
    <t>Heater</t>
  </si>
  <si>
    <t>Steam components</t>
  </si>
  <si>
    <t>Components installed; Photo documentation submitted</t>
  </si>
  <si>
    <t>Verify that steam components have been installed: Energy Management System, radiant heat barriers, thermostatic radiator valves (TRVs), inlet orifice plates, master venting, steam traps; Submit photos</t>
  </si>
  <si>
    <t>Attachment A - Optional Measures: Steam Upgrades
- Required Measure Installation</t>
  </si>
  <si>
    <t>Major</t>
  </si>
  <si>
    <t>Air vents</t>
  </si>
  <si>
    <t>Air vent orientation and location; Photo documentation submitted</t>
  </si>
  <si>
    <t>Air vents must be installed in the vertical direction and at least 15" away from any elbows</t>
  </si>
  <si>
    <t>Attachment A - Optional Measures: Steam Upgrades - Minimum Installation Standards</t>
  </si>
  <si>
    <t>Air vents on mains and risers; Photo documentation submitted</t>
  </si>
  <si>
    <t>Air vents must be installed on 100% of mains and risers</t>
  </si>
  <si>
    <t>The owner was delivered a copy of the Operational and Maintenance Handbook, including start-up and test reports</t>
  </si>
  <si>
    <t>Critical</t>
  </si>
  <si>
    <t>Induction Stoves</t>
  </si>
  <si>
    <t>Optional Recommended Measures</t>
  </si>
  <si>
    <t>Heating and Cooling</t>
  </si>
  <si>
    <t>Homestic Hot Water</t>
  </si>
  <si>
    <t>Dryer Existing Conditions</t>
  </si>
  <si>
    <t>Dryer 1</t>
  </si>
  <si>
    <t>Dryer 2</t>
  </si>
  <si>
    <t>Dryer 3</t>
  </si>
  <si>
    <t>Heat Pump Dryer Proposed Upgrade</t>
  </si>
  <si>
    <t>Frequency of Use (Loads/wk.)</t>
  </si>
  <si>
    <t>Estimated Annual Energy Use (kWh/yr)</t>
  </si>
  <si>
    <t>Heat Pump Dryer</t>
  </si>
  <si>
    <r>
      <t>This section is for the reviewer to fill out. Complete the</t>
    </r>
    <r>
      <rPr>
        <sz val="9"/>
        <color rgb="FFFF0000"/>
        <rFont val="Arial"/>
        <family val="2"/>
      </rPr>
      <t xml:space="preserve"> </t>
    </r>
    <r>
      <rPr>
        <sz val="9"/>
        <color rgb="FFFF6600"/>
        <rFont val="Arial"/>
        <family val="2"/>
      </rPr>
      <t>orange</t>
    </r>
    <r>
      <rPr>
        <sz val="9"/>
        <color theme="1"/>
        <rFont val="Arial"/>
        <family val="2"/>
      </rPr>
      <t xml:space="preserve"> cells as applicable below based on your review of the information provided.</t>
    </r>
  </si>
  <si>
    <r>
      <t>This section is for the reviewer to fill out. Complete the</t>
    </r>
    <r>
      <rPr>
        <sz val="9"/>
        <color rgb="FFFF0000"/>
        <rFont val="Arial"/>
        <family val="2"/>
      </rPr>
      <t xml:space="preserve"> </t>
    </r>
    <r>
      <rPr>
        <b/>
        <sz val="9"/>
        <color rgb="FFFF6600"/>
        <rFont val="Arial"/>
        <family val="2"/>
      </rPr>
      <t>orange</t>
    </r>
    <r>
      <rPr>
        <sz val="9"/>
        <color theme="1"/>
        <rFont val="Arial"/>
        <family val="2"/>
      </rPr>
      <t xml:space="preserve"> cells as applicable below based on your review of the information provided.</t>
    </r>
  </si>
  <si>
    <r>
      <t>This section is for the reviewer to fill out. Complete the</t>
    </r>
    <r>
      <rPr>
        <sz val="9"/>
        <color rgb="FFFF6600"/>
        <rFont val="Arial"/>
        <family val="2"/>
      </rPr>
      <t xml:space="preserve"> orange</t>
    </r>
    <r>
      <rPr>
        <sz val="9"/>
        <color theme="1"/>
        <rFont val="Arial"/>
        <family val="2"/>
      </rPr>
      <t xml:space="preserve"> cells as applicable below based on your review of the information provided.</t>
    </r>
  </si>
  <si>
    <r>
      <t>This section is for the reviewer to fill out. Complete the</t>
    </r>
    <r>
      <rPr>
        <sz val="9"/>
        <color rgb="FFFF0000"/>
        <rFont val="Arial"/>
        <family val="2"/>
      </rPr>
      <t xml:space="preserve"> </t>
    </r>
    <r>
      <rPr>
        <sz val="9"/>
        <color rgb="FFFF6600"/>
        <rFont val="Arial"/>
        <family val="2"/>
      </rPr>
      <t xml:space="preserve">orange </t>
    </r>
    <r>
      <rPr>
        <sz val="9"/>
        <color theme="1"/>
        <rFont val="Arial"/>
        <family val="2"/>
      </rPr>
      <t>cells as applicable below based on your review of the information provided.</t>
    </r>
  </si>
  <si>
    <t>Appliances</t>
  </si>
  <si>
    <t>Will the add-on incentive ventilation option also be pursued?</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</si>
  <si>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air sealing measures in all buildings. An air sealing measure can be deemed "not recommended" only if that component does not exist within the building or if it was previously air sealed. </t>
    </r>
  </si>
  <si>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components of the package in all buildings. A steam system measure can be deemed "not recommended" only if that component does not exist within the building or if it was previously installed (e.g. the building no longer has steam traps).</t>
    </r>
  </si>
  <si>
    <r>
      <t xml:space="preserve">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ventilation measures in all buildings. A ventilation measure can be deemed "not recommended" only if that component does not exist within the building or if it was previously installed and aligns with program requirements.</t>
    </r>
  </si>
  <si>
    <t>Confirm if Induction</t>
  </si>
  <si>
    <t>Confirm if ENERGY STAR</t>
  </si>
  <si>
    <t>Total Capacity (MBH)</t>
  </si>
  <si>
    <t>Is minimum required capacity met?</t>
  </si>
  <si>
    <t>Total Wall Area Insulated</t>
  </si>
  <si>
    <t>Total Wall Area</t>
  </si>
  <si>
    <t>Is 30% of the wall insulation installed?</t>
  </si>
  <si>
    <t>% Wall Area Insulated</t>
  </si>
  <si>
    <t>Is 100% of the wall insulation installed?</t>
  </si>
  <si>
    <t>Heat Pump Dryers</t>
  </si>
  <si>
    <t>Opaque Door 1</t>
  </si>
  <si>
    <t>Opaque Door 2</t>
  </si>
  <si>
    <t>Opaque Door 3</t>
  </si>
  <si>
    <t>Master Tool v6 Final = v2 individual released tools</t>
  </si>
  <si>
    <t>Required Measures (e.g. Envelope, Heating &amp; Cooling, Domestic Hot Water, or Appliances tabs)</t>
  </si>
  <si>
    <t>Bonus Measures, if applicable (e.g. Air Sealing and Ventilation)</t>
  </si>
  <si>
    <t>Roof Total</t>
  </si>
  <si>
    <t>Wall Total</t>
  </si>
  <si>
    <t>Window Total</t>
  </si>
  <si>
    <t>Door Total</t>
  </si>
  <si>
    <t>U-Value Target based on Tier</t>
  </si>
  <si>
    <t>Tier 1  ≤0.025; Tier 2 ≤0.020</t>
  </si>
  <si>
    <t>Tier 1   ≤0.05 ; Tier 2 ≤0.03</t>
  </si>
  <si>
    <t>Tier 1  N/A; Tier 2 ≤0.27</t>
  </si>
  <si>
    <t>Master Tool v6 Final w/ February 2024 release date = v3 tools</t>
  </si>
  <si>
    <t>Category</t>
  </si>
  <si>
    <t>Description</t>
  </si>
  <si>
    <t>Failure Description</t>
  </si>
  <si>
    <t xml:space="preserve">Envelope - Roof </t>
  </si>
  <si>
    <t>Roof U-value target is met, confirmed with as-built workscope tool.  Final roof R-values and U-value checked.</t>
  </si>
  <si>
    <t>Verify that actual/installed roof U-value meets the target proposed in the envelope workscope tool.  Minor failure if U-value is 100-105% of target.</t>
  </si>
  <si>
    <t xml:space="preserve">Attachment A - Envelope </t>
  </si>
  <si>
    <t>Roof U-value target was not met. Modify if non-conformance is critical.</t>
  </si>
  <si>
    <t>Verify that actual/installed roof U-value meets the target proposed in the envelope workscope tool.  Major failure if U-value is  105-110% of target.</t>
  </si>
  <si>
    <t>Verify that actual/installed roof U-value meets the target proposed in the envelope workscope tool. Critical failure if U-value is greater than 110% of target.</t>
  </si>
  <si>
    <t>Roof insulation must comply with manufacturer's requirements and codes. Requirements and codes have been reviewed.</t>
  </si>
  <si>
    <t>System and system components must be installed in accordance with manufacturer requirements and relevant permit/code requirements.</t>
  </si>
  <si>
    <t>The following manufacturer's instructions or permit/code requirements were not followed: ________________________________________.  Address and submit documentation to verify compliance.</t>
  </si>
  <si>
    <t>Thermal bridging at bulkheads must be mitigated.  Photo documentation has been submitted.</t>
  </si>
  <si>
    <t>Thermal bridging mitigated at bulkheads.</t>
  </si>
  <si>
    <t xml:space="preserve">Thermal bridging was not mitigated at the following locations: _________. Mitigate thermal bridging and provide photo documentation. </t>
  </si>
  <si>
    <t>Continuous Air Barrier</t>
  </si>
  <si>
    <t>A continuous air barrier must be installed at the thermal envelope.</t>
  </si>
  <si>
    <t>A continuous air barrier must be installed at the roof/attic plane that forms the thermal envelope.</t>
  </si>
  <si>
    <t>A continuous air barrier was not installed; the following locations must be air sealed: ________.  Provide photo documentation.</t>
  </si>
  <si>
    <t>If installed, cavity insulation must  not compress or slump. Photo documentation has been submitted.</t>
  </si>
  <si>
    <t xml:space="preserve">Cavity insulation does not compress or slump, refer to grade 1 condition according latest RESNET standards. </t>
  </si>
  <si>
    <t>Cavity insulation compresses or slumps based on photo file named ________________.  Correct compression or slumping and provide photo documentation or IR scan.</t>
  </si>
  <si>
    <t>Cutsheets</t>
  </si>
  <si>
    <t>Cutsheets must be submitted for installed roof insulation.</t>
  </si>
  <si>
    <t>Verify that submitted cutsheets match what was observed on site.</t>
  </si>
  <si>
    <t>Cutsheets for _________ was not submitted. Submit cutsheet. [OR] Cutsheets for _________ was submitted, however ________does not match what was observed on site.  Please submit a cutsheet that reflects _________ which was observed on site.</t>
  </si>
  <si>
    <t xml:space="preserve">Envelope - Wall </t>
  </si>
  <si>
    <t>Wall U-value target is met, confirmed with as-built workscope tool.  Final wall R-values and U-values checked.</t>
  </si>
  <si>
    <t>Verify that actual/installed wall U-value meets the target proposed in the envelope workscope tool. Minor failure if U-value is 100-105% of target.</t>
  </si>
  <si>
    <t>Wall U-value target was not met. Modify if non-conformance is critical.</t>
  </si>
  <si>
    <t>Verify that actual/installed wall U-value meets the target proposed in the envelope workscope tool. Major failure if U-value is  105-110% of target.</t>
  </si>
  <si>
    <t>Verify that actual/installed wall U-value meets the target proposed in the envelope workscope tool.  Critical failure if U-value is greater than 110% of target.</t>
  </si>
  <si>
    <t>Wall insulation must comply with manufacturer's requirements and codes. Requirements and codes have been reviewed.</t>
  </si>
  <si>
    <t>Thermal bridging at slab edges, bulkhead, rim joists, and roof-to-wall connections must be mitigated.  Photo documentation has been submitted.</t>
  </si>
  <si>
    <t>Thermal bridging mitigated at slab edges, bulkhead, rim joists, and roof-to-wall connections.</t>
  </si>
  <si>
    <t xml:space="preserve">Thermal bridging was not mitigated at the following locations. Mitigate thermal bridging and provide photo documentation. </t>
  </si>
  <si>
    <t>Exterior insulation must be continuous. Photo documentation has been submitted.</t>
  </si>
  <si>
    <t>Exterior insulation is continuous, metal Z-girts are not allowed</t>
  </si>
  <si>
    <t>Exterior insulation is not continuous at the following locations:  __________________   Provide continuous insulation at these locations and photo documentation.</t>
  </si>
  <si>
    <t>A continuous air barrier must be installed, including at the roof-to-wall connection.</t>
  </si>
  <si>
    <t>Continuous air barrier installed</t>
  </si>
  <si>
    <t>If installed, cavity insulation must not compress or slump. Photo documentation has been submitted.</t>
  </si>
  <si>
    <t>Cutsheets must be submitted for installed wall insulation.</t>
  </si>
  <si>
    <t xml:space="preserve">Envelope - Windows </t>
  </si>
  <si>
    <t>Window U-value</t>
  </si>
  <si>
    <t>Window U-value target is met, confirmed with as-built workscope tool.  Final window R-value and U-value checked.</t>
  </si>
  <si>
    <t>Verify that actual/installed window U-value meets the program target. Minor failure if U-value is 100-105% of target.</t>
  </si>
  <si>
    <t>Program U-value target was not met for installed windows. Modify if non-conformance is critical.</t>
  </si>
  <si>
    <t>Verify that actual/installed window U-value meets the program target. Major failure if U-value is  105-110% of target.</t>
  </si>
  <si>
    <t>Verify that actual/installed window U-value meets the program target. Critical failure if U-value is greater than 110% of target.</t>
  </si>
  <si>
    <t>Windows comply with manufacturer's requirements and codes. Requirements and codes have been reviewed.</t>
  </si>
  <si>
    <t>Air sealing</t>
  </si>
  <si>
    <t>Windows must be air sealed to the opening.  Photo documentation has been submitted.</t>
  </si>
  <si>
    <t>Seal windows to the opening with 2x backer rod and caulk sealant joints or applicable tape. Major failure if windows are not sealed or sealing is clearly inadequate.</t>
  </si>
  <si>
    <t>New windows are not adequately sealed. Seal per program requirements and provide photo documentation.</t>
  </si>
  <si>
    <t>Seal windows to the opening with 2x backer rod and caulk sealant joints or applicable tape. Minor failure if sealing is minorly deficient.</t>
  </si>
  <si>
    <t>Cutsheets must be submitted for installed windows.</t>
  </si>
  <si>
    <t>Envelope - Ventilation</t>
  </si>
  <si>
    <t>Ductwork must be cleaned. Photos have been submitted to show clean ductwork. (N/A if project is using Operation Test Out option.)</t>
  </si>
  <si>
    <t xml:space="preserve">Verify that ductwork was cleaned. </t>
  </si>
  <si>
    <t>Ductwork was not cleaned.  Clean ductwork and submit photos before and after to demonstration cleaning.</t>
  </si>
  <si>
    <t>Ductwork must be sealed to program requirements.  (N/A if project is using Operation Test Out option.)</t>
  </si>
  <si>
    <t>Verify that ductwork was sealed. Major failure if no evidence of sealing or sealing is highly inadequate.</t>
  </si>
  <si>
    <t>Ductwork was not sealed or sealing did not meet program requirements.  Seal ductwork and submit photos test-out results.</t>
  </si>
  <si>
    <t>Verify that ductwork was sealed. Minor failure if sealing was performed but some minor holes/gaps remain.</t>
  </si>
  <si>
    <t>Cutsheets must be submitted for duct sealant.</t>
  </si>
  <si>
    <t>System must exhaust airflow per program requirements for central exhaust systems. Testing and balancing results have been submitted.</t>
  </si>
  <si>
    <t>25 cubic feet per minute (CFM) continuous for each kitchen, 20 CFM continuous for each bathroom. Major failure if ventilation flow rate is &lt;80%  or &gt;150% of target.</t>
  </si>
  <si>
    <t>Central exhaust airflow does not meet program requirements.  Adjust system to deliver required airflow and submit testing and balancing results.</t>
  </si>
  <si>
    <t>25 cubic feet per minute (CFM) continuous for each kitchen, 20 CFM continuous for each bathroom. Minor failure if ventilation flow rate is 80-150% of target.</t>
  </si>
  <si>
    <t>System must exhaust airflow per program requirements for unitized exhaust systems. Testing and balancing results have been submitted.</t>
  </si>
  <si>
    <t>25 CFM continuous or 100 CFM intermittent for each kitchen; 20 CFM continuous or 50 CFM intermittent for each bathroom. Major failure if ventilation flow rate is &lt;80% or &gt;150% of target.</t>
  </si>
  <si>
    <t>Unitized exhaust airflow does not meet program requirements.  Adjust system to deliver required airflow and submit testing and balancing results.</t>
  </si>
  <si>
    <t>25 CFM continuous or 100 CFM intermittent for each kitchen; 20 CFM continuous or 50 CFM intermittent for each bathroom. Minor failure of ventilation flow rate is 80-150% of target.</t>
  </si>
  <si>
    <t>If replacing windows in a building without mechanical exhaust, install mechanical exhaust in each bathroom and kitchen.  Contractor's log of installed exhaust fans by apartment number has been submitted.</t>
  </si>
  <si>
    <t>Verify that an exhaust system was installed in every apartment.</t>
  </si>
  <si>
    <t>An exhaust system was not installed.  Install compliant ventilation system.</t>
  </si>
  <si>
    <t>Cutsheets must be submitted for exhaust fans.</t>
  </si>
  <si>
    <t>Central or Unitized Exhaust</t>
  </si>
  <si>
    <t>A third-party testing and balancing (TAB) contractor must balance and verify flow rates.   (N/A if project is using Operation Test Out option.)</t>
  </si>
  <si>
    <t xml:space="preserve">Testing and Balancing (TAB) contractor must be independent, hired by owner, not by energy contractor.  </t>
  </si>
  <si>
    <t>TAB contractor is not independent.  Submit contract showing that TAB contractor is hired by owner.</t>
  </si>
  <si>
    <t>The flow rates must be verified by the TAB contractor. Submit contractor's TAB report.  (N/A if project is using Operation Test Out option.)</t>
  </si>
  <si>
    <t>Verify that a TAB report has been submitted.</t>
  </si>
  <si>
    <t>No TAB report submitted.  Submit report.</t>
  </si>
  <si>
    <t xml:space="preserve">Flow measuring equipment must capable of measuring within a +/1 CFM tolerance at flow rates as low as 20 CFM.  </t>
  </si>
  <si>
    <t>Equipment meets program accuracy requirements; testing was not yet performed.</t>
  </si>
  <si>
    <t xml:space="preserve">Ventilation testing equipment does not meet  program requirements.  Re-submit ventilation testing equipment that meets program requirements.  </t>
  </si>
  <si>
    <t>Testing was performed with equipment that does not meet program requirements</t>
  </si>
  <si>
    <t>Ventilation testing equipment does not meet program requirements.  Re-do all tests using test equipment that meets program requirements, and re-submit the final report.</t>
  </si>
  <si>
    <t>If project is using the Operation Test Out option, Residential Energy Services Network (RESNET) sampling protocols must be followed.</t>
  </si>
  <si>
    <t>Follow RESNET sampling protocols; for central systems, include at minimum top and bottom floors served by a riser.</t>
  </si>
  <si>
    <t>Sampling protocol does not match program requirements per RESNET.  Re-submit ventilation test results that meets program requirements.</t>
  </si>
  <si>
    <t>If project is using the Operation Test Out option, notification must be submitted to the Program when the ventilation testing will occur so site staff can attend.</t>
  </si>
  <si>
    <t>Notify program staff at least two weeks prior to testing.</t>
  </si>
  <si>
    <t>If program staff cannot attend testing, re-schedule testing.</t>
  </si>
  <si>
    <t>If project installed new unitized exhaust fans, submit duct sizing information in lieu of testing flows.</t>
  </si>
  <si>
    <t>Duct sizes information must be submitted if the actual airflow is not tested in a sample of apartments.</t>
  </si>
  <si>
    <t>Energy Star Multifamily New Construction - https://www.energystar.gov/sites/default/files/asset/document/Kitchen%20Exhaust%20Reference%20Guide%20ENERGY%20STAR%20Single-Family%20New%20Homes_Rev12.pdf</t>
  </si>
  <si>
    <t>Duct sizing information was not submitted.  Submit all information required by Energy Star.</t>
  </si>
  <si>
    <t>Duct sizing meets Energy Star Multifamily New Construction requirements.</t>
  </si>
  <si>
    <t>Duct sizes must comply with the prescriptive path of Energy Star Multifamily New Construction requirements.</t>
  </si>
  <si>
    <t>Duct sizing does not comply with Energy Star Multifamily New Construction requirements.  Submit test results showing that airflow is adequate or re-install ducts that meet the sizing requirements.</t>
  </si>
  <si>
    <t>New exhaust penetrations must be air sealed at envelope. Photo documentation has been submitted.</t>
  </si>
  <si>
    <t>New exhaust penetrations must be air sealed.</t>
  </si>
  <si>
    <t>Exhaust penetrations are not air sealed. Seal and provide photo documentation.</t>
  </si>
  <si>
    <t>Ventilation exhaust must vent to outside.  Photo documentation has been submitted.</t>
  </si>
  <si>
    <t>Exhaust must vent to outside.</t>
  </si>
  <si>
    <t>Exhaust does not vent to the outside. Vent to the outside and provide photo documentation.</t>
  </si>
  <si>
    <t>Owner training and documentation</t>
  </si>
  <si>
    <t>Owner's representative and onsite staff must trained in the use of the new ventilation system, and an owner's manual must be provided.</t>
  </si>
  <si>
    <t>Training and documentation must be provided to site staff on how to use and maintain the new ventilation equipment.</t>
  </si>
  <si>
    <t>Attachment A - Envelope</t>
  </si>
  <si>
    <t>Site staff was not trained in the use of the new ventilation equipment.  Provide training.
OR
An owner's manual detailing the new ventilation equipment was not provided to site staff.  Provide owner's manual.</t>
  </si>
  <si>
    <t>Reference</t>
  </si>
  <si>
    <t>Heating and Cooling Package</t>
  </si>
  <si>
    <t xml:space="preserve">Electrification completed per workscope (heat pumps installed and functional).  </t>
  </si>
  <si>
    <t>Verify that the heat pumps are installed and functional. Major failure if installation is &lt;80% complete.</t>
  </si>
  <si>
    <t>Attachment A</t>
  </si>
  <si>
    <t>Space electrification was not complete.  Complete the conversion and provide documentation to verify completion.</t>
  </si>
  <si>
    <t>Verify that the heat pumps are installed and functional. Minor failure if installation is 80-99% complete.</t>
  </si>
  <si>
    <t xml:space="preserve">New equipment must meet energy efficiency of project workscope.  </t>
  </si>
  <si>
    <t>Verify that new equipment meets efficiency requirement of project workscope and program requirements. Major failure  if efficiency is &lt;90% of efficiency proposed in workscope.</t>
  </si>
  <si>
    <t xml:space="preserve">New equipment efficiency is less than workscope. </t>
  </si>
  <si>
    <t xml:space="preserve">Verify that new equipment meets efficiency requirement of project workscope and program requirements. Minor failure if efficiency is 90-99% of efficiency proposed in workscope </t>
  </si>
  <si>
    <t>Partial Electrification only:  high-efficiency electric system must be installed to meet full heating and cooling loads down to 30F.</t>
  </si>
  <si>
    <t>Verify that the heat pumps can meet the building load down to an outdoor temperature of 30F.</t>
  </si>
  <si>
    <t>Installed heat pumps cannot meet building heating load to 30F.  Complete the work and submit documentation to verify completion.</t>
  </si>
  <si>
    <t>Partial Electrification only:  second heat source does not prevent future full load electrification.</t>
  </si>
  <si>
    <t>Verify that the supplemental heat source does not prevent full load electrification in the future.</t>
  </si>
  <si>
    <t>Installed supplemental heat source prevents full load electrification in the future.  Rectify and submit documentation to verify.</t>
  </si>
  <si>
    <t>Full Electrification only:  for water-to-water heat pumps, the initial heating source is not a fluid that was previously heated by fossil fuel (unless from waste heat recovery from service hot water, heat-recovery chillers, or other building equipment).</t>
  </si>
  <si>
    <t>Verify that the initial heating source for water-to-water heat pumps is not a fluid that was previously heated by fossil fuel.</t>
  </si>
  <si>
    <t>The initial heating source for the water-to-water heat pumps was previously heated by fossil fuel.  Reinstall with a different initial heating source and submit documentation showing completion.</t>
  </si>
  <si>
    <t>Heat pump installation  must comply with manufacturer's requirements and codes. Requirements and codes have been reviewed.</t>
  </si>
  <si>
    <t>Verify that system and system components were installed in accordance with manufacturer requirements and relevant permit/code requirements.</t>
  </si>
  <si>
    <t>Manufacturer's instructions.</t>
  </si>
  <si>
    <t>Cutsheets must be submitted for installed equipment.</t>
  </si>
  <si>
    <t>Cutsheet for _________ was not submitted.  Submit cutsheet.</t>
  </si>
  <si>
    <t>Condensate lines</t>
  </si>
  <si>
    <t>Condensate lines meet program requirements.</t>
  </si>
  <si>
    <t xml:space="preserve">Observe condensate line where accessible for leaks. Confirm condensate lines terminate in either a domestic drain or external location. External locations must not terminate onto another heat pump unit or onto a walking surface that could cause slips if condensate freezes. </t>
  </si>
  <si>
    <t>Clean Heat Checklist</t>
  </si>
  <si>
    <t>Condensate lines do not meet program requirements.  Reinstall and submit photo documentation showing correct installation.</t>
  </si>
  <si>
    <t xml:space="preserve">If the equipment includes integrated electric resistance, the control sequence for the electric resistance must be set to ensure the electric resistance is only used as back-up  for when the equipment cannot maintain adequate space temperature. </t>
  </si>
  <si>
    <t>Verify that controls are properly set to control any integral electric resistance:
- the electric resistance is used for back-up only when the equipment cannot maintain adequate space temperature
- the system must include a time delay allowing adequate time for equipment to bring space temperature up
- back-up electric resistance cannot be used to bring up a space to temperature.</t>
  </si>
  <si>
    <t>The integral resistance heat is not properly controlled.  Install controls that meet program requirements, then submit documentation to show compliance.</t>
  </si>
  <si>
    <t>Integrated control system has been installed if required by workscope.</t>
  </si>
  <si>
    <t xml:space="preserve">Confirm integrated control system has been installed and is operational. </t>
  </si>
  <si>
    <t>Integrated control system was not installed.  Install and submit documentation verifying that installation is complete.</t>
  </si>
  <si>
    <t>Integrated control system documentation was provided and specifies the settings, referencing set points, and control type.</t>
  </si>
  <si>
    <t>Confirm integrated control system documentation was submitted and specifies  the controls settings, referencing set points, and control type.</t>
  </si>
  <si>
    <t>Documentation for integrated control system was not submitted OR does not have all required information.  [Re]submit the control documentation.</t>
  </si>
  <si>
    <t>Decommissioning</t>
  </si>
  <si>
    <t xml:space="preserve">If fossil fuel equipment is removed, fuel source must be safely removed or terminated.  </t>
  </si>
  <si>
    <t>Verify that old fossil fuel system connections have been removed or capped off, if fossil fuel equipment has been removed.</t>
  </si>
  <si>
    <t>Complete the work and provide documentation to verify completion.</t>
  </si>
  <si>
    <t xml:space="preserve">If fossil fuel equipment is removed, hole in chimney must be sealed. </t>
  </si>
  <si>
    <t>Verify that any abandoned boiler exhaust connection to chimney was sealed, if fossil fuel equipment is removed.</t>
  </si>
  <si>
    <r>
      <t>Energy Conservation Construction Code</t>
    </r>
    <r>
      <rPr>
        <vertAlign val="superscript"/>
        <sz val="11"/>
        <rFont val="Calibri"/>
        <family val="2"/>
        <scheme val="minor"/>
      </rPr>
      <t>2</t>
    </r>
    <r>
      <rPr>
        <sz val="11"/>
        <rFont val="Calibri"/>
        <family val="2"/>
        <scheme val="minor"/>
      </rPr>
      <t>, Sections R402.4 and C402.5.1.</t>
    </r>
  </si>
  <si>
    <t>Abandoned connection to chimney no longer needed for fossil fuel equipment has not been sealed. Return to complete sealing and provide photographs to document.</t>
  </si>
  <si>
    <t>The fossil fuel heating thermostat shall be removed or used to control the heat pump system.</t>
  </si>
  <si>
    <t>Verify the thermostat controlling the fossil fuel heating appliance has been removed or confirm it will be used to control the heat pump system.</t>
  </si>
  <si>
    <t>The pre-construction thermostat is still installed.  Remove it or submit documentation showing that it is being used to control the heat pump system.</t>
  </si>
  <si>
    <t>If fossil fuel DHW is retained, the exhaust vents shall be resized to prevent carbon monoxide spillage.</t>
  </si>
  <si>
    <t>(In the event that the fossil fuel DHW system is retained) confirm that the contractor attests to adequately resizing exhaust vents as needed to prevent carbon monoxide spillage.
- If resizing of the exhaust vents is required, contractor must provide the original and final dimensions of the vents.</t>
  </si>
  <si>
    <t>The exhaust vent was not resized.  Fix and submit photo documentation showing corrected installation.</t>
  </si>
  <si>
    <t>All wall and ceiling penetrations shall be sealed where piping related to fossil fuel heating system has been removed.</t>
  </si>
  <si>
    <t>Verify pipe penetrations of walls and ceilings (where visible) have been sealed where piping has been removed.  Major failure if fewer than 80% of penetrations were sealed.</t>
  </si>
  <si>
    <t>[describe where] penetrations were unsealed.  Seal them and submit photo documentation showing corrected installation.</t>
  </si>
  <si>
    <t>Verify pipe penetrations of walls and ceilings (where visible) have been sealed where piping has been removed.  Minor failure if more than 80%, but not all, penetrations were sealed.</t>
  </si>
  <si>
    <t>Documentation</t>
  </si>
  <si>
    <t>The owner was given a copy of the manufacturer Operation and Maintenance manual and provided with contact information for emergency service needs.</t>
  </si>
  <si>
    <t>Energy Conservation Construction Code, Sections R303.3 and C408.1.1.</t>
  </si>
  <si>
    <t>The owner was not given a copy of the manufacturer Operation and Maintenance manual and provided with contact information for emergency service needs. Provide manuals and contact information and written confirmation of receipt by the owner.</t>
  </si>
  <si>
    <t>Owner understands basic system operation, adjustment of dampers (if applicable), and controls.</t>
  </si>
  <si>
    <t>The owner has been given training by installer, and understands basic system operation, especially heating operation. The owner understands how to program controls and thermostats (as needed). The owner understands basic safety and maintenance.</t>
  </si>
  <si>
    <t>Energy Conservation Construction Code, Figure C408.2.4.</t>
  </si>
  <si>
    <t>The owner has not been given training by installer. Provide training to the owner, and written confirmation of receipt of training by the owner.  Training to cover: heating operation, controls including programming, basic safety and maintenance.</t>
  </si>
  <si>
    <t>Operator has been trained on controls.</t>
  </si>
  <si>
    <t>Confirm customer/operator has been provided instructions on controls integration of supplemental heat sources to provide primacy of the ASHP equipment.</t>
  </si>
  <si>
    <t>Operator was not trained on system controls.  Ensure that training occurs, then submit confirmation.</t>
  </si>
  <si>
    <t>Owner shall be supplied with the Manufacturer's Warranty.</t>
  </si>
  <si>
    <t>Verify Manufacturer's Warranty has been
provided to owner</t>
  </si>
  <si>
    <t>Required</t>
  </si>
  <si>
    <t>Owner was not given the Manufacturer's Warranty.  Send it to the Owner, then submit confirmation that the Owner received it.</t>
  </si>
  <si>
    <t>Ductwork is sealed and insulated.</t>
  </si>
  <si>
    <t>Verify that exposed new or retrofitted ductwork is properly sealed and insulated if located outside the building's thermal envelope. Major failure if less than 80% of the ductwork was sealed.</t>
  </si>
  <si>
    <t>Ductwork is not sealed or insulated.  Fix and submit photo documentation of sealing or insulation.</t>
  </si>
  <si>
    <t>Verify that exposed new or retrofitted ductwork is properly sealed and insulated if located outside the building's thermal envelope.  Minor failure if more than 80% but not all the ductwork was sealed.</t>
  </si>
  <si>
    <t>Electrical</t>
  </si>
  <si>
    <t>Electrical disconnect is accessible.</t>
  </si>
  <si>
    <t>Verify that electrical disconnect is installed in an accessible location for service.</t>
  </si>
  <si>
    <t>Electrical disconnect is not accessible.  Fix and submit photo documentation showing corrected installation.</t>
  </si>
  <si>
    <t>Air filters are installed.</t>
  </si>
  <si>
    <t>Verify the presence of equipment air filters if applicable</t>
  </si>
  <si>
    <t>Air filters are not installed.  Install and submit photo documentation of updated installation.</t>
  </si>
  <si>
    <t>The terminal units have sufficient clearance above and below.</t>
  </si>
  <si>
    <t>Verify that the top and bottom clearance of ASHP Terminal Units meet the manufacturer's installation requirements, are sufficient for proper function, and that service panels are clearly accessible.</t>
  </si>
  <si>
    <t>The terminal units do not have sufficient clearance [describe location].  Fix and submit photo documentation showing corrected installation.</t>
  </si>
  <si>
    <t>The terminal units have sufficient clearance to the side.</t>
  </si>
  <si>
    <t>Verify that the side clearances of ASHP Terminal Units meet the manufacturer's installation requirements.</t>
  </si>
  <si>
    <t>Outdoor units must be installed above the local snow line.</t>
  </si>
  <si>
    <t>Verify that outdoor units are installed above the local snow line.</t>
  </si>
  <si>
    <t>The outdoor unit is not installed above snow depth.  Fix and submit photo documentation showing corrected installation.</t>
  </si>
  <si>
    <t xml:space="preserve">Outdoor units must be installed such that melting defrost condensate does not drip onto other outdoor units. </t>
  </si>
  <si>
    <t>Verify that melting defrost condensate will not drip from one outdoor unit onto any other.</t>
  </si>
  <si>
    <t>Condensate from some outdoor units might drip onto other outdoor units.  Install drainage and submit photo documentation to verify.</t>
  </si>
  <si>
    <t xml:space="preserve">Units installed under a roof line/edge must have a rain/snow/ice shield.  </t>
  </si>
  <si>
    <t xml:space="preserve">Verify that if the unit is set under the roof line/edge, rain/snow/ice shield or drain cap is provided. </t>
  </si>
  <si>
    <t>The units are under roof line/edge without shield.  Provide shield or drain cap, and document with photos.</t>
  </si>
  <si>
    <t xml:space="preserve">Outdoor units are located per manufacturer's specifications. </t>
  </si>
  <si>
    <t>Outdoor units are located with correct spacing from walls, from other outdoor units, and are not located in spaces such as outdoor stairwells that will prevent adequate air circulation, where applicable (for example, does not apply to ground source heat pumps).</t>
  </si>
  <si>
    <t>Outdoor units are not correctly located.  Relocate.</t>
  </si>
  <si>
    <t>Equipment is correctly secured.</t>
  </si>
  <si>
    <t>Verify all exposed equipment and pipe supports appear to be properly secured.</t>
  </si>
  <si>
    <t>Equipment is insufficiently secured.  Correct installation and submit photo documentation.</t>
  </si>
  <si>
    <t>Outdoor unit is installed with sufficient clearances.</t>
  </si>
  <si>
    <t>Verify outdoor unit is installed with sufficient clearances.</t>
  </si>
  <si>
    <t>Outdoor units do not have sufficient clearances.  Fix and submit photo documentation showing corrected installation.</t>
  </si>
  <si>
    <t>Outdoor unit is installed level.</t>
  </si>
  <si>
    <t>Verify outdoor unit is installed level.</t>
  </si>
  <si>
    <t>Outdoor unit is not level.  Fix and submit photo documentation showing corrected installation.</t>
  </si>
  <si>
    <t>Vibration dampeners are installed.</t>
  </si>
  <si>
    <t>If unit is connected to the building's framing (e.g. wall mounted, or on a connected deck), vibration dampeners are installed.</t>
  </si>
  <si>
    <t>Vibration dampers are not installed.  Fix and submit photo documentation showing corrected installation.</t>
  </si>
  <si>
    <t>Refrigerant Piping</t>
  </si>
  <si>
    <t xml:space="preserve">New envelope penetrations must be sealed to prevent infiltration and rodents/insects or water penetration. </t>
  </si>
  <si>
    <t>Verify envelope penetrations are sealed:  Split system pipe penetrations are well-sealed both on the outside and inside of the penetration, including between pipes.  Penetrations for packaged through-wall systems (PTHP, VTHP) are well sealed.</t>
  </si>
  <si>
    <t>Penetrations are not adequately sealed on both the indoor and outdoor side of the penetration. Return to complete sealing and provide photographs to document.</t>
  </si>
  <si>
    <t>Refrigerant piping insulation is installed per the manufacturer's specifications, meets the correct thickness, and is code compliant.</t>
  </si>
  <si>
    <t xml:space="preserve">Verify all accessible refrigerant line (indoor and outdoor) set is insulated. </t>
  </si>
  <si>
    <t>Refrigerant piping is not adequately insulated. Insulate piping per code requirements and document with photographs.</t>
  </si>
  <si>
    <t xml:space="preserve">Exterior refrigerant pipe insulation is ultraviolet (UV) resistant and/or has a UV resistant covering. </t>
  </si>
  <si>
    <t>Verify that the exterior pipe insulation is UV resistant or has a UV resistant covering or coating. Verify no more than 1" of any refrigerant line is unprotected at the outdoor unit connection.</t>
  </si>
  <si>
    <t>Refrigerant pipes are not sufficiently protected from UV light.  Protect exposed outdoor pipe insulation and submit photographs to document completion.</t>
  </si>
  <si>
    <t>No refrigerant leaks found.</t>
  </si>
  <si>
    <t xml:space="preserve">Sample for refrigerant leaks at exposed field connections.  Verify that no leaks were detected with a leak detector and/or soap bubble test. </t>
  </si>
  <si>
    <t>Heat pump system is leaking refrigerant. Identify leak locations, remove refrigerant, re-cut piping and re-make connections, follow pressure testing and vacuum protocol, recharge, and check again for leaks. Mark final refrigerant charge on outdoor unit in indelible marker.</t>
  </si>
  <si>
    <t>Domestic Hot Water Package</t>
  </si>
  <si>
    <t>Heat pump domestic hot water heater was installed.</t>
  </si>
  <si>
    <t>Verify that the heat pump hot water heater was installed and is providing hot water per workscope.</t>
  </si>
  <si>
    <t>Heat pumps were not installed to heat DHW.  Complete installation and submit documentation to verify.</t>
  </si>
  <si>
    <t>Domestic Hot Water (DHW)</t>
  </si>
  <si>
    <t>Ensure that water is delivered at less than 130 degrees, to prevent scalding. Photo documentation submitted.</t>
  </si>
  <si>
    <t>Verify that water is delivered at less than 130 degrees. Measure at tap.</t>
  </si>
  <si>
    <t>U.S. Consumer Product Safety Commission, https://www.cpsc.gov/s3fs-public/5098.pdf.</t>
  </si>
  <si>
    <t>Reduce hot water storage or mixing valve setpoint to ensure delivered water temperature is below 130 degrees.  Submit a photo of the control setting and a photo of the measured DHW temperature at an apartment tap.</t>
  </si>
  <si>
    <t>Recirculation control installed.  Photo documentation submitted.</t>
  </si>
  <si>
    <t>Energy Conservation Construction Code, Sections R403.5.2 and C404.7.</t>
  </si>
  <si>
    <t>Recirculation control has not been installed. Install recirculation control and submit documentation to verify completion.</t>
  </si>
  <si>
    <t>Recirculation control installed meets energy code requirements. Test results submitted.</t>
  </si>
  <si>
    <t>Verify that pump only operates on flow and is set at 104 F maximum.</t>
  </si>
  <si>
    <t>Recirculation controls do not meet requirements of NYS Energy Code. Update recirculation control settings or update savings calculations.</t>
  </si>
  <si>
    <t>For partial electrification: heat pump system must operate weekends and evenings at a minimum.</t>
  </si>
  <si>
    <t>Verify that the heat pump water heaters operate at night and on weekends at a minimum.</t>
  </si>
  <si>
    <t>Attachment A - Domestic Hot Water - Required Measure Installation</t>
  </si>
  <si>
    <t>Heat pump system is not currently providing DHW on weekends and evenings.  Adjust controls and submit documentation to show when heat pump is providing DHW.</t>
  </si>
  <si>
    <t>Cutsheets submitted.</t>
  </si>
  <si>
    <t>Verify that cutsheets have been provided.</t>
  </si>
  <si>
    <t>Replacement domestic hot water heating plant(s) shall meet program efficiency requirements.   Documentation provided.</t>
  </si>
  <si>
    <t>Verify that hot water heater meets program efficiency requirements.  If no high-efficiency requirements (e.g. ENERGY STAR) are applicable for the particular application, verify that the rated efficiency is no less than required by the energy code.  Minor failure if efficiency is 90%-99% of efficiency in workscope.</t>
  </si>
  <si>
    <t xml:space="preserve">Hot water heater efficiency is inadequate.  </t>
  </si>
  <si>
    <t>Verify that hot water heater meets program efficiency requirements.  If no high-efficiency requirements (e.g. ENERGY STAR) are applicable for the particular application, verify that the rated efficiency is no less than required by the energy code.  Major failure if efficiency is &lt; 90% of efficiency in workscope.</t>
  </si>
  <si>
    <t>Installed capacity meets program requirements. Documentation provided.</t>
  </si>
  <si>
    <t>Verify that the installed capacity meets program minimum requirements (in units of 1000 Btu/hr/bedroom, or in units of 1000 Btu/hr/unit, as applicable).</t>
  </si>
  <si>
    <t xml:space="preserve">Installed hot water heating capacity does not meet minimum program requirements.  </t>
  </si>
  <si>
    <t>Integrated/hybrid tank type DHW heaters are not permitted.</t>
  </si>
  <si>
    <t>Verify that the DHW heat pump is not an integrated/hybrid tank type.</t>
  </si>
  <si>
    <t>Installed DHW heater is not permitted per program requirements.  Install an allowable type of DHW heat pump and submit documentation to verify.</t>
  </si>
  <si>
    <t>Water-to-water heat pumps only:  heat source is not a fluid that was previously heated by fossil fuels, unless when used for waste heat recovery (e.g. from service hot water or heat-recovery chillers).</t>
  </si>
  <si>
    <t>Verify that the heat  source for water-to-water heat pumps was not previously heated by fossil fuels.</t>
  </si>
  <si>
    <t>Heat source is a fluid previously heated by fossil fuels.  Install alternative heat source and submit documentation to verify.</t>
  </si>
  <si>
    <t xml:space="preserve">Condensate lines terminate in either a domestic drain or external location. </t>
  </si>
  <si>
    <t>Clean Heat checklist</t>
  </si>
  <si>
    <t>Condensate lines are improperly installed because _______.  Fix installation and submit photos showing new termination of condensate lines.</t>
  </si>
  <si>
    <t xml:space="preserve">Temperature and pressure relief valves are installed and the relief valve terminates within 6" of the floor. </t>
  </si>
  <si>
    <t>Verify temperature and pressure relief valves are installed and that the relief valve terminates within 6" of the floor.  Verify thermostatic mixing valve (for anti scalding) is installed and set to no higher than 125°F. If using a municipal water supply, verify that the cold-water pressure regulating valve is installed.</t>
  </si>
  <si>
    <t>_____ valve is incorrectly installed.  Fix installation and submit photos showing corrected installation.</t>
  </si>
  <si>
    <t>Safe access to the equipment is provided.</t>
  </si>
  <si>
    <t>Verify that safe access to the site and associated equipment has been provided</t>
  </si>
  <si>
    <t>Safe access has not been provided to the equipment.  Provide access and submit photos.</t>
  </si>
  <si>
    <t>Pipe insulation is installed.  Photo documentation submitted.</t>
  </si>
  <si>
    <t xml:space="preserve">All hot water piping in mechanical room and accessible piping in unconditioned spaces shall be insulated to the energy conservation code. Minor defect if 50-99% of the pipe insulation was installed.  </t>
  </si>
  <si>
    <t>Energy Conservation Construction Code, Sections R403.4 and C403.11.3.</t>
  </si>
  <si>
    <t>Not all hot water piping is insulated in required areas. Install the required pipe insulation and submit documentation showing completion.</t>
  </si>
  <si>
    <t>All hot water piping in mechanical room and accessible piping in unconditioned spaces shall be insulated to the energy conservation code. Major defect if &lt;50% was installed.</t>
  </si>
  <si>
    <t>Equipment and pipe supports are properly secured.</t>
  </si>
  <si>
    <t xml:space="preserve">Verify all exposed equipment and pipe supports appear to be properly secured </t>
  </si>
  <si>
    <t>_______ is not properly secured.  Secure and submit photos showing the corrected installation.</t>
  </si>
  <si>
    <t>System does not leak.</t>
  </si>
  <si>
    <t>Verify water heater connections and system are leak free</t>
  </si>
  <si>
    <t>A leak was found in the following location(s): _________.  Fix the leak and submit photos showing the corrected installation.</t>
  </si>
  <si>
    <t>For ducted indoor units, the air outlet exhausts outside and the duct is appropriately sized.</t>
  </si>
  <si>
    <t>For ducted indoor units, verify air outlet of ducted HPWH exhausts to the outdoors, and that duct size is appropriate</t>
  </si>
  <si>
    <t>Air outlet exhausts into the building.  Reinstall to exhaust the air outdoors and submit photos showing the corrected installation.  
[OR}
Duct is too [small/large].  Install appropriately-sized duct and submit photos showing corrected installation.</t>
  </si>
  <si>
    <t>For ducted indoor units, a booster fan is installed if required in the design documents.</t>
  </si>
  <si>
    <t>For ducted indoor units, verify booster fan installed on outlet duct if required</t>
  </si>
  <si>
    <t>Booster fan is not installed on outlet duct as required.  Install fan and submit photos showing corrected installation.</t>
  </si>
  <si>
    <t>The electrical disconnect is accessible and installed.</t>
  </si>
  <si>
    <t>Verify that electrical disconnect is installed in an accessible location for service.  If located outside of view from the unit, the disconnect is lockable.</t>
  </si>
  <si>
    <t>The electrical disconnect is not accessible [OR not installed].  Make it accessible [OR install it] and submit photos showing corrected installation.</t>
  </si>
  <si>
    <t>For split units, heat trace is installed on water lines to outdoor unit if specified in design documents.</t>
  </si>
  <si>
    <t>For split / outdoor units, verify heat trace has been installed on water lines to the outdoor unit if applicable</t>
  </si>
  <si>
    <t>Heat trace has not been installed on the water lines to the outdoor unit.  Install heat trace and submit photos showing corrected installation.</t>
  </si>
  <si>
    <t>For split units, sample for refrigerant leaks at exposed field connections</t>
  </si>
  <si>
    <t>Heat pump system is leaking refrigerant. Identify leak locations, remove refrigerant, re-cut piping and re-make connections, follow pressure testing and vacuum protocol, recharge, and check again for leaks. Submit phots of test, gauges during test, and final leak test.  Mark final refrigerant charge on outdoor unit in indelible marker.</t>
  </si>
  <si>
    <t>Units installed under a roof line/edge must have a rain/snow/ice shield.  Photo documentation submitted.</t>
  </si>
  <si>
    <t xml:space="preserve">Observe that the outdoor unit is away from or protected from increased sources of water/ice/snow from above (i.e. more than normal precipitation, e.g. beneath drip edge, beneath snow-slide, beneath another heat pump, etc.). The presence of gutters does not provide sufficient protection. </t>
  </si>
  <si>
    <t>Vibration dampers are installed if the unit is connected to the building</t>
  </si>
  <si>
    <t>Vibration dampers are not installed.  Re-install unit with vibration dampers and submit photo documentation showing corrected installation.</t>
  </si>
  <si>
    <t>Refrigerant line penetrations through the envelope must be sealed to prevent infiltration and rodents/insects or water penetration.  Photo documentation submitted.</t>
  </si>
  <si>
    <t>Verify that split system heat pump water heater refrigerant pipe penetrations are well-sealed both on the outside and inside of the penetration, including between pipes.</t>
  </si>
  <si>
    <t>Split system piping penetrations are not adequately sealed on both the indoor and outdoor side of the penetration. Return to complete sealing and provide photographs to document.</t>
  </si>
  <si>
    <t>Seal penetrations no longer needed for fossil fuel equipment.  Photo documentation submitted.</t>
  </si>
  <si>
    <t>Seal outdoor air intake, breaching connection to chimney at bottom, and top of chimney if chimney is abandoned.</t>
  </si>
  <si>
    <t>Energy Conservation Construction Code, Sections R402.4 and C402.5.1.</t>
  </si>
  <si>
    <t>Abandoned building penetrations no longer needed for fossil fuel equipment have not been sealed. Return to complete sealing and provide photographs to document.</t>
  </si>
  <si>
    <t>The owner was provided a copy of the Operational and Maintenance Handbook, including start-up and any test reports and preventive maintenance.</t>
  </si>
  <si>
    <t>Documentation has not been provided to the owner. This is important for the long term maintenance of the system.  Provide documentation.</t>
  </si>
  <si>
    <t>Required regular maintenance actions are clearly stated and incorporated on a readily accessible label.</t>
  </si>
  <si>
    <t>The label shall include the title or publication number for the operation and maintenance manual for that particular model and type of product.</t>
  </si>
  <si>
    <t>Preventive maintenance label is missing or references the incorrect manual.  Supply the maintenance label and provide photo documentation of where it is located in the building.</t>
  </si>
  <si>
    <t>Appliance Electrification</t>
  </si>
  <si>
    <t>Induction stoves were installed in all inspected apartments.  Installation log submitted.</t>
  </si>
  <si>
    <t>Verify that all induction stoves were installed per workscope.  Major failure if fewer than 80% of the stoves were installed.</t>
  </si>
  <si>
    <t>The number of installed stoves is not correct. Complete the installation and submit documentation showing completion.</t>
  </si>
  <si>
    <t>Verify that all induction stoves were installed per workscope.  Minor defect if 80-99% of the stoves were installed.</t>
  </si>
  <si>
    <t>New stoves must be comparably sized to old stoves.</t>
  </si>
  <si>
    <t>Verify that new stoves have the same number of burners as the old stoves.</t>
  </si>
  <si>
    <t xml:space="preserve">Attachment A - Appliance Electrification </t>
  </si>
  <si>
    <t>The new stoves are smaller than the old stoves.  Re-install appropriately-sized stoves and submit documentation to verify.</t>
  </si>
  <si>
    <t>New stoves must be installed in compliance with manufacturer's requirements and codes. Requirements and codes have been reviewed.</t>
  </si>
  <si>
    <t>Induction stoves must be installed in accordance with manufacturer requirements and relevant permit/code requirements.</t>
  </si>
  <si>
    <t xml:space="preserve">Gas pipe to the stove removed or disconnected and capped.  </t>
  </si>
  <si>
    <t xml:space="preserve">Verify that gas pipe is secure and out of the way (no remaining flex pipe), gas valve is shut off, and gas pipe has been securely capped.   </t>
  </si>
  <si>
    <t>Abandoned gas pipe has not been left in a safe condition.  Complete the work.</t>
  </si>
  <si>
    <t>Cutsheets must be submitted for installed stoves.</t>
  </si>
  <si>
    <t>Cutsheets for _________ was not submitted. Submit cutsheet. 
[OR]
 Cutsheets for _________ was submitted, however ________does not match what was observed on site.  Please submit a cutsheet that reflects _________ which was observed on site.</t>
  </si>
  <si>
    <t>Heat pump dryers were installed per workscope</t>
  </si>
  <si>
    <t>Verify that heat pump dryers were installed per workscope.  Major failure if fewer than 80% of the proposed dryers were installed.</t>
  </si>
  <si>
    <t>The number of installed dryers is not correct. Complete the installation and submit documentation showing completion.</t>
  </si>
  <si>
    <t>Verify that heat pump dryers were installed per workscope.  Minor failure if 80-99% of the proposed dryers were installed.</t>
  </si>
  <si>
    <t>Heat pump dryers must be comparably sized to old dryers.</t>
  </si>
  <si>
    <t>Verify that new dryers have a minimum of 90% of the capacity of the older dryers.</t>
  </si>
  <si>
    <t>The new dryers are smaller than the old dryers.  Re-install appropriately-sized dryers and submit documentation to verify.</t>
  </si>
  <si>
    <t>Heat pump dryers must be EnergyStar labeled.</t>
  </si>
  <si>
    <t>Verify that new dryers are EnergyStar labeled.</t>
  </si>
  <si>
    <t>The new dryers are not EnergyStar labeled.  Re-install labeled dryers and submit documentation to verify.</t>
  </si>
  <si>
    <t>New dryers must be installed in compliance with manufacturer's requirements and codes. Requirements and codes have been reviewed.</t>
  </si>
  <si>
    <t>Dryers must be installed in accordance with manufacturer requirements and relevant permit/code requirements.</t>
  </si>
  <si>
    <t>Gas pipe to the dryer removed or disconnected and capped.  Photo documentation submitted.</t>
  </si>
  <si>
    <t>Verify that gas pipe is secure and out of the way (no remaining flex pipe), gas valve is shut off, and gas pipe has been securely capped.   Submit photos of a sample of installations.</t>
  </si>
  <si>
    <t>Cutsheets must be submitted for installed dryers.</t>
  </si>
  <si>
    <t>Cutsheets for _________ was not submitted. Submit cutsheet. 
[OR]
Cutsheets for _________ was submitted, however ________does not match what was observed on site.  Please submit a cutsheet that reflects _________ which was observed on site.</t>
  </si>
  <si>
    <t>All required air sealing is complete per workscope.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</si>
  <si>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Critical failure if no air sealing was done.</t>
  </si>
  <si>
    <t>Air sealing has not been completed in these areas: ________. Complete the work and submit documentation verifying completion.</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</si>
  <si>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Major failure if air sealing is less than 80% complete.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</si>
  <si>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Minor failure if air sealing is 80-99% complete.</t>
  </si>
  <si>
    <t>Movable surfaces that have been weather-stripped move freely (windows, doors, hatches, etc.).</t>
  </si>
  <si>
    <t>Verify that weather stripping does not restrict movement of windows, doors, hatches, etc.</t>
  </si>
  <si>
    <t>Movable surfaces do not move freely. Adjust air sealing such as weatherstripping to allow free movement. Document with video.</t>
  </si>
  <si>
    <t>Attic insulation must be removed to complete air sealing scope.  Submit photo documentation.</t>
  </si>
  <si>
    <t xml:space="preserve">Weatherstripping is mechanically fastened.  </t>
  </si>
  <si>
    <t>Cutsheets must be submitted for all materials used in air sealing work.</t>
  </si>
  <si>
    <t>Cutsheets for _________ was not submitted. Submit cutsheet.
[OR]
Cutsheets for _________ was submitted, however ________does not match what was observed on site.  Please submit a cutsheet that reflects _________ which was observed on site.</t>
  </si>
  <si>
    <t>Ventilation Package</t>
  </si>
  <si>
    <t>ERV or HRV</t>
  </si>
  <si>
    <t>Supply and exhaust ventilation CFM are within 10%.</t>
  </si>
  <si>
    <t xml:space="preserve">Verify that overall balancing of supply and exhaust is within 10%.  </t>
  </si>
  <si>
    <t xml:space="preserve">Ventilation system is not balanced.  Rebalance and submit balanced ventilation test results.  </t>
  </si>
  <si>
    <t>ERV/HRV sensible efficiency is 77% minimum.</t>
  </si>
  <si>
    <t xml:space="preserve">Verify that ERV/HRV sensible efficiency is 77% minimum. </t>
  </si>
  <si>
    <t xml:space="preserve">ERV/HRV sensible efficiency does not meet 77% minimum.  Rebalance to deliver 77% efficiency. </t>
  </si>
  <si>
    <t>Fan power must be less than 1 watt/CFM for all ERVs/HRVs installed.</t>
  </si>
  <si>
    <t xml:space="preserve">Verify that ERV/HRV less than 1 Watt per CFM. </t>
  </si>
  <si>
    <t xml:space="preserve">ERV/HRV fan power exceeds 1 watt per CFM.  Replace fan motor or modify to meet efficiency requirement. </t>
  </si>
  <si>
    <t>Cutsheets must be submitted for ERV or HRV.</t>
  </si>
  <si>
    <t xml:space="preserve">Ductwork must be cleaned. </t>
  </si>
  <si>
    <t xml:space="preserve">Ductwork must be sealed to program requirements. </t>
  </si>
  <si>
    <t xml:space="preserve">A third-party testing and balancing (TAB) contractor must balance and verify flow rates.  </t>
  </si>
  <si>
    <t xml:space="preserve">The flow rates must be verified by the TAB contractor. </t>
  </si>
  <si>
    <t>Equipment meets program accuracy requirements.</t>
  </si>
  <si>
    <t>Ventilation testing equipment does not meet  program requirements.  Re-submit ventilation testing equipment that meets program requirements.  If testing was performed with equipment that does not meet program requirements, re-do all tests and re-submit the final report.</t>
  </si>
  <si>
    <t>Energy Recovery Ventilator (ERV) or Heat Recovery Ventilator (HRV)</t>
  </si>
  <si>
    <t>CAR dampers are installed on all exhaust registers.</t>
  </si>
  <si>
    <t>Verify Constant Airflow Regulator (CAR) dampers were installed to allow automatic balancing of individual airflows.  Major failure if &lt;80% of CAR dampers were installed.</t>
  </si>
  <si>
    <t>Not all CAR dampers were installed.  Install per scope of work and submit documentation to verify.</t>
  </si>
  <si>
    <t>Verify Constant Airflow Regulator (CAR) dampers were installed to allow automatic balancing of individual airflows.  Minor failure if 80-99% of CAR dampers were installed.</t>
  </si>
  <si>
    <t>Constant airflow regulator (CAR) dampers</t>
  </si>
  <si>
    <t>Airflow on CARs must be set per workscope.</t>
  </si>
  <si>
    <t>Verify airflow settings match workscope, either from balancing report or by examining CARs.</t>
  </si>
  <si>
    <t>Airflow has not been set correctly.  Correct settings and provide documentation verifying new settings.</t>
  </si>
  <si>
    <t>CAR dampers</t>
  </si>
  <si>
    <t>Cutsheets must be submitted for CAR dampers.</t>
  </si>
  <si>
    <t>System must deliver airflow per program requirements. Test results submitted.</t>
  </si>
  <si>
    <t>Verify that delivered airflow meets program and design requirements.  Program requires:  Typical 24/7 operation total supply and exhaust flows must be within +15% of required airflow at each terminal, +/- 15% of total required design flows at the system level, and within 10% of each other on a per dwelling unit basis.</t>
  </si>
  <si>
    <t>Ventilation airflows do not meet program requirements.  Adjust system to deliver required airflow and submit testing and balancing results.</t>
  </si>
  <si>
    <t>Intake air must be clear of possible contaminant sources.</t>
  </si>
  <si>
    <t>Verify that the intake air is clear of possible contaminant sources:  Exterior outdoor air intake louver must be at least 4 feet above grade or roof deck, at least 10 feet away from known contamination sources (dryer, garage exhaust, etc.), and no closer to the exhaust port than recommended by the manufacturer.</t>
  </si>
  <si>
    <t>Intake air does not meet minimum clearance requirements from contaminant sources.  Move intake.</t>
  </si>
  <si>
    <t>Verify that duct insulation meets program requirements:
a) Ducts between an interior HRV or ERV and the exterior must be insulated to a minimum of R-8 and covered with an airtight vapor tight material that is carefully sealed to the exterior wall.
b) Ducts between an exterior mounted HRV or ERV and the building envelope must be insulated to a minimum of R-8.</t>
  </si>
  <si>
    <t>Duct insulation does not meet program requirements.  Add insulation.</t>
  </si>
  <si>
    <t>Cutsheets must be submitted for materials used to insulate ducts.</t>
  </si>
  <si>
    <t>Frost protection must be installed in Energy Recovery Ventilator (ERV) or Heat Recovery Ventilator (HRV).</t>
  </si>
  <si>
    <t>Verify that the h eat exchanger core is protected from frost</t>
  </si>
  <si>
    <t>Heat exchanger core is not protected from frost.  Add frost protection.</t>
  </si>
  <si>
    <t>MERV 8 filter or better must be installed. Photo documentation submitted.</t>
  </si>
  <si>
    <t>ERV/HRV must be protected by minimum MERV 8 filter on both intake and exhaust airstreams (MERV 13 recommended but not required)</t>
  </si>
  <si>
    <t>ERV/HRV is not protected by minimum MERV 8 filter on both intake and exhaust airstreams.  Add MERV 8 filter(s), provide photo documentation.</t>
  </si>
  <si>
    <t>Electric heater temperature rise must be 5 F or less (supply air temperature 62 F or higher recommended but not required).</t>
  </si>
  <si>
    <t>Verify electric heater temperature rise is 5F or less.</t>
  </si>
  <si>
    <t>Electric heater temperature rise exceeds 5 F. Resize electric heater.</t>
  </si>
  <si>
    <t>System and system components must comply with manufacturer's requirements and codes. Requirements and codes have been reviewed.</t>
  </si>
  <si>
    <t>Large openings that cannot be sealed with spray foam are not sealed with another appropriate air sealing strategy such as rigid foamboard or caulk.  Seal this opening and submit photos to verify.</t>
  </si>
  <si>
    <r>
      <t xml:space="preserve">6. Program staff will provide comments in the applicable 'QC Feedback' tabs and sections. </t>
    </r>
    <r>
      <rPr>
        <b/>
        <sz val="10"/>
        <color theme="1"/>
        <rFont val="Arial"/>
        <family val="2"/>
      </rPr>
      <t xml:space="preserve">Please review and respond within those tabs and update the tool as requested. </t>
    </r>
  </si>
  <si>
    <t>Verify that attic insulation was removed so that attic floor could be thoroughly air sealed. Once air sealing has been completed, insulation shall be replaced to provide continuous coverage of an even depth throughout the attic.</t>
  </si>
  <si>
    <t>Tool Version 4.1, Released November 2024</t>
  </si>
  <si>
    <t>Attic insulation was not moved to facilitate air sealing.  Move insulation, air seal, and replace insulation to provide continuous coverage of an even depth throughout the attic.  Submit photo documentation to verify.
OR Attic insulation does not provide continuous coverage [or an even depth] throughout the attic.  Install sufficient insulation to ensure continuous coverage [or an even depth].  Submit photo documentation to verify.</t>
  </si>
  <si>
    <t>Weatherstripping is not mechanically fastened, foam-filled tubular gasket vinyl.  Fasten weatherstripping [or install appropriate type of weatherstripping] and submit photos to verify.</t>
  </si>
  <si>
    <t>Weatherstripping is installed along all sides and tops of all doors</t>
  </si>
  <si>
    <t xml:space="preserve">Verify that weatherstripping was installed along all sides and tops of all doors. </t>
  </si>
  <si>
    <t>Weatherstripping was not installed on the following doors: __________________.  Install weatherstripping, and submit photos to verify.</t>
  </si>
  <si>
    <t xml:space="preserve">Large openings shall be sealed with an appropriate air sealing strategy (not spray foam). </t>
  </si>
  <si>
    <t xml:space="preserve">Verify that large openings that cannot be sealed with spray foam were sealed with another appropriate air sealing strategy such as rigid foamboard or caulk. </t>
  </si>
  <si>
    <t>Verify that weatherstripping is mechanically fastened, foam-filled tubular gasket vinyl.  Self-adhesive weatherstripping is not acceptable.</t>
  </si>
  <si>
    <t>Verify that all central ventilation duct work was sealed (e.g. with an aerosolized sealant product) to meet duct leakage limit of 5 CFM50 per register + 5 CFM50/floor leakage OR a maximum leakage of 10% of total design air flow for system, whichever is lower. Major failure if no evidence of sealing or sealing is highly inadequate.</t>
  </si>
  <si>
    <t>Verify that all central ventilation duct work was sealed (e.g. with an aerosolized sealant product) to meet duct leakage limit of 5 CFM50 per register + 5 CFM50/floor leakage OR a maximum leakage of 10% of total design air flow for system, whichever is lower. Minor failure if sealing was performed but some minor holes/gaps remain.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</si>
</sst>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_(* #,##0.000_);_(* \(#,##0.000\);_(* &quot;-&quot;??_);_(@_)"/>
    <numFmt numFmtId="166" formatCode="0.0"/>
    <numFmt numFmtId="167" formatCode="_(&quot;$&quot;* #,##0_);_(&quot;$&quot;* \(#,##0\);_(&quot;$&quot;* &quot;-&quot;??_);_(@_)"/>
    <numFmt numFmtId="168" formatCode="0.0%"/>
  </numFmts>
  <fonts count="44" x14ac:knownFonts="1">
    <font>
      <sz val="11"/>
      <color theme="1"/>
      <name val="Calibri"/>
      <family val="2"/>
      <scheme val="minor"/>
    </font>
    <font>
      <sz val="10"/>
      <color theme="1"/>
      <name val="Arial"/>
      <family val="2"/>
    </font>
    <font>
      <sz val="9"/>
      <color indexed="81"/>
      <name val="Tahoma"/>
      <family val="2"/>
    </font>
    <font>
      <sz val="11"/>
      <color theme="1"/>
      <name val="Arial"/>
      <family val="2"/>
    </font>
    <font>
      <b/>
      <sz val="11"/>
      <color theme="1"/>
      <name val="Arial"/>
      <family val="2"/>
    </font>
    <font>
      <b/>
      <sz val="14"/>
      <color theme="1"/>
      <name val="Arial"/>
      <family val="2"/>
    </font>
    <font>
      <sz val="10"/>
      <name val="Arial"/>
      <family val="2"/>
    </font>
    <font>
      <sz val="9"/>
      <name val="Arial"/>
      <family val="2"/>
    </font>
    <font>
      <sz val="9"/>
      <color indexed="81"/>
      <name val="Arial"/>
      <family val="2"/>
    </font>
    <font>
      <b/>
      <sz val="9"/>
      <name val="Arial"/>
      <family val="2"/>
    </font>
    <font>
      <sz val="9"/>
      <color theme="0"/>
      <name val="Arial"/>
      <family val="2"/>
    </font>
    <font>
      <b/>
      <sz val="18"/>
      <name val="Arial"/>
      <family val="2"/>
    </font>
    <font>
      <b/>
      <sz val="9"/>
      <color indexed="81"/>
      <name val="Arial"/>
      <family val="2"/>
    </font>
    <font>
      <sz val="11"/>
      <name val="Arial"/>
      <family val="2"/>
    </font>
    <font>
      <b/>
      <i/>
      <sz val="9"/>
      <color indexed="8"/>
      <name val="Arial"/>
      <family val="2"/>
    </font>
    <font>
      <sz val="9"/>
      <color indexed="8"/>
      <name val="Arial"/>
      <family val="2"/>
    </font>
    <font>
      <b/>
      <sz val="9"/>
      <color indexed="8"/>
      <name val="Arial"/>
      <family val="2"/>
    </font>
    <font>
      <b/>
      <sz val="12"/>
      <color theme="1"/>
      <name val="Arial"/>
      <family val="2"/>
    </font>
    <font>
      <sz val="9"/>
      <color theme="1"/>
      <name val="Arial"/>
      <family val="2"/>
    </font>
    <font>
      <b/>
      <sz val="11"/>
      <name val="Arial"/>
      <family val="2"/>
    </font>
    <font>
      <sz val="11"/>
      <color rgb="FF000000"/>
      <name val="Arial"/>
      <family val="2"/>
    </font>
    <font>
      <b/>
      <sz val="10"/>
      <color theme="1" tint="0.34998626667073579"/>
      <name val="Arial"/>
      <family val="2"/>
    </font>
    <font>
      <b/>
      <u/>
      <sz val="10"/>
      <color theme="1" tint="0.34998626667073579"/>
      <name val="Arial"/>
      <family val="2"/>
    </font>
    <font>
      <sz val="10"/>
      <color theme="1" tint="0.34998626667073579"/>
      <name val="Arial"/>
      <family val="2"/>
    </font>
    <font>
      <b/>
      <sz val="11"/>
      <color rgb="FF000000"/>
      <name val="Arial"/>
      <family val="2"/>
    </font>
    <font>
      <b/>
      <sz val="12"/>
      <name val="Arial"/>
      <family val="2"/>
    </font>
    <font>
      <b/>
      <sz val="10"/>
      <name val="Arial"/>
      <family val="2"/>
    </font>
    <font>
      <sz val="10"/>
      <color theme="0"/>
      <name val="Arial"/>
      <family val="2"/>
    </font>
    <font>
      <sz val="10"/>
      <color indexed="8"/>
      <name val="Arial"/>
      <family val="2"/>
    </font>
    <font>
      <b/>
      <sz val="9"/>
      <color theme="4" tint="-0.249977111117893"/>
      <name val="Arial"/>
      <family val="2"/>
    </font>
    <font>
      <b/>
      <sz val="10"/>
      <color theme="4" tint="-0.249977111117893"/>
      <name val="Arial"/>
      <family val="2"/>
    </font>
    <font>
      <b/>
      <sz val="10"/>
      <color theme="1"/>
      <name val="Arial"/>
      <family val="2"/>
    </font>
    <font>
      <b/>
      <sz val="12"/>
      <color indexed="8"/>
      <name val="Arial"/>
      <family val="2"/>
    </font>
    <font>
      <b/>
      <sz val="9"/>
      <color theme="8" tint="-0.499984740745262"/>
      <name val="Arial"/>
      <family val="2"/>
    </font>
    <font>
      <sz val="11"/>
      <color rgb="FFFF0000"/>
      <name val="Calibri"/>
      <family val="2"/>
      <scheme val="minor"/>
    </font>
    <font>
      <sz val="11"/>
      <color theme="1"/>
      <name val="Calibri"/>
      <family val="2"/>
      <scheme val="minor"/>
    </font>
    <font>
      <sz val="8"/>
      <name val="Calibri"/>
      <family val="2"/>
      <scheme val="minor"/>
    </font>
    <font>
      <b/>
      <sz val="11"/>
      <color theme="1"/>
      <name val="Calibri"/>
      <family val="2"/>
      <scheme val="minor"/>
    </font>
    <font>
      <sz val="9"/>
      <color rgb="FFFF0000"/>
      <name val="Arial"/>
      <family val="2"/>
    </font>
    <font>
      <sz val="9"/>
      <color rgb="FFFF6600"/>
      <name val="Arial"/>
      <family val="2"/>
    </font>
    <font>
      <b/>
      <sz val="9"/>
      <color rgb="FFFF6600"/>
      <name val="Arial"/>
      <family val="2"/>
    </font>
    <font>
      <sz val="11"/>
      <name val="Calibri"/>
      <family val="2"/>
      <scheme val="minor"/>
    </font>
    <font>
      <vertAlign val="superscript"/>
      <sz val="11"/>
      <name val="Calibri"/>
      <family val="2"/>
      <scheme val="minor"/>
    </font>
    <font>
      <sz val="10"/>
      <color rgb="FF0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lightDown">
        <fgColor auto="1"/>
        <bgColor rgb="FFE2EDF2"/>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006E9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8">
    <xf numFmtId="0" fontId="0" fillId="0" borderId="0"/>
    <xf numFmtId="0" fontId="6" fillId="0" borderId="0"/>
    <xf numFmtId="0" fontId="6" fillId="0" borderId="0"/>
    <xf numFmtId="44" fontId="35" fillId="0" borderId="0" applyFont="0" applyFill="0" applyBorder="0" applyAlignment="0" applyProtection="0"/>
    <xf numFmtId="9" fontId="35" fillId="0" borderId="0" applyFont="0" applyFill="0" applyBorder="0" applyAlignment="0" applyProtection="0"/>
    <xf numFmtId="0" fontId="6" fillId="0" borderId="0"/>
    <xf numFmtId="0" fontId="43" fillId="0" borderId="0"/>
    <xf numFmtId="43" fontId="35" fillId="0" borderId="0" applyFont="0" applyFill="0" applyBorder="0" applyAlignment="0" applyProtection="0"/>
  </cellStyleXfs>
  <cellXfs count="505">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wrapText="1"/>
    </xf>
    <xf numFmtId="0" fontId="7" fillId="4" borderId="1" xfId="1" applyFont="1" applyFill="1" applyBorder="1" applyAlignment="1" applyProtection="1">
      <alignment horizontal="center" vertical="center" wrapText="1"/>
      <protection locked="0"/>
    </xf>
    <xf numFmtId="0" fontId="7" fillId="0" borderId="0" xfId="1" applyFont="1" applyAlignment="1">
      <alignment wrapText="1"/>
    </xf>
    <xf numFmtId="0" fontId="7" fillId="0" borderId="0" xfId="1" applyFont="1" applyAlignment="1">
      <alignment horizontal="center" vertical="center" wrapText="1"/>
    </xf>
    <xf numFmtId="0" fontId="10" fillId="0" borderId="0" xfId="1" applyFont="1" applyAlignment="1">
      <alignment wrapText="1"/>
    </xf>
    <xf numFmtId="0" fontId="10" fillId="0" borderId="0" xfId="1" applyFont="1" applyAlignment="1">
      <alignment horizontal="center" vertical="center" wrapText="1"/>
    </xf>
    <xf numFmtId="0" fontId="7" fillId="0" borderId="0" xfId="1" applyFont="1"/>
    <xf numFmtId="0" fontId="10" fillId="0" borderId="0" xfId="1" applyFont="1"/>
    <xf numFmtId="0" fontId="7" fillId="0" borderId="1" xfId="1" applyFont="1" applyBorder="1" applyAlignment="1" applyProtection="1">
      <alignment horizontal="center" vertical="center" wrapText="1"/>
      <protection locked="0"/>
    </xf>
    <xf numFmtId="3" fontId="7" fillId="0" borderId="1" xfId="1" applyNumberFormat="1" applyFont="1" applyBorder="1" applyAlignment="1" applyProtection="1">
      <alignment horizontal="center" vertical="center" wrapText="1"/>
      <protection locked="0"/>
    </xf>
    <xf numFmtId="0" fontId="15" fillId="0" borderId="1" xfId="1" applyFont="1" applyBorder="1" applyAlignment="1">
      <alignment horizontal="left" vertical="center" wrapText="1"/>
    </xf>
    <xf numFmtId="0" fontId="7" fillId="0" borderId="1" xfId="1" applyFont="1" applyBorder="1" applyAlignment="1" applyProtection="1">
      <alignment horizontal="left" vertical="center" wrapText="1"/>
      <protection locked="0"/>
    </xf>
    <xf numFmtId="0" fontId="7" fillId="0" borderId="1" xfId="1" applyFont="1" applyBorder="1" applyAlignment="1">
      <alignment horizontal="left" vertical="center" wrapText="1"/>
    </xf>
    <xf numFmtId="0" fontId="5" fillId="0" borderId="0" xfId="0" applyFont="1" applyAlignment="1">
      <alignment vertical="center"/>
    </xf>
    <xf numFmtId="0" fontId="11" fillId="0" borderId="0" xfId="1" applyFont="1" applyAlignment="1">
      <alignment vertical="center" wrapText="1"/>
    </xf>
    <xf numFmtId="0" fontId="11" fillId="0" borderId="14" xfId="1" applyFont="1" applyBorder="1" applyAlignment="1">
      <alignment vertical="center" wrapText="1"/>
    </xf>
    <xf numFmtId="0" fontId="7" fillId="3" borderId="1" xfId="1" applyFont="1" applyFill="1" applyBorder="1" applyAlignment="1" applyProtection="1">
      <alignment horizontal="center" vertical="center" wrapText="1"/>
      <protection locked="0"/>
    </xf>
    <xf numFmtId="3" fontId="7" fillId="3" borderId="1"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vertical="center" wrapText="1"/>
      <protection locked="0"/>
    </xf>
    <xf numFmtId="0" fontId="3" fillId="0" borderId="0" xfId="0" applyFont="1" applyAlignment="1">
      <alignment horizontal="center" vertical="center"/>
    </xf>
    <xf numFmtId="0" fontId="9" fillId="0" borderId="0" xfId="1" applyFont="1" applyAlignment="1">
      <alignment vertical="center" wrapText="1"/>
    </xf>
    <xf numFmtId="0" fontId="18" fillId="0" borderId="0" xfId="0" applyFont="1"/>
    <xf numFmtId="0" fontId="18" fillId="0" borderId="0" xfId="0" applyFont="1" applyAlignment="1">
      <alignment wrapText="1"/>
    </xf>
    <xf numFmtId="0" fontId="18" fillId="0" borderId="1" xfId="0" applyFont="1" applyBorder="1" applyAlignment="1">
      <alignment horizontal="right" vertical="center" wrapText="1"/>
    </xf>
    <xf numFmtId="0" fontId="7" fillId="0" borderId="1" xfId="0" applyFont="1" applyBorder="1" applyAlignment="1">
      <alignment horizontal="right" vertical="center" wrapText="1"/>
    </xf>
    <xf numFmtId="0" fontId="18" fillId="0" borderId="2" xfId="0" applyFont="1" applyBorder="1" applyAlignment="1">
      <alignment horizontal="right"/>
    </xf>
    <xf numFmtId="0" fontId="18" fillId="0" borderId="2" xfId="0" applyFont="1" applyBorder="1" applyAlignment="1">
      <alignment horizontal="right" wrapText="1"/>
    </xf>
    <xf numFmtId="0" fontId="18" fillId="0" borderId="8" xfId="0" applyFont="1" applyBorder="1" applyAlignment="1">
      <alignment horizontal="right" wrapText="1"/>
    </xf>
    <xf numFmtId="0" fontId="18" fillId="0" borderId="5" xfId="0" applyFont="1" applyBorder="1" applyAlignment="1">
      <alignment horizontal="right" wrapText="1"/>
    </xf>
    <xf numFmtId="0" fontId="18" fillId="0" borderId="0" xfId="0" applyFont="1" applyAlignment="1">
      <alignment vertical="center"/>
    </xf>
    <xf numFmtId="0" fontId="18" fillId="0" borderId="1" xfId="0" applyFont="1" applyBorder="1" applyAlignment="1">
      <alignment horizontal="right" vertical="center"/>
    </xf>
    <xf numFmtId="165" fontId="18"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3" xfId="0" applyFont="1" applyFill="1" applyBorder="1" applyAlignment="1">
      <alignment horizontal="center" wrapText="1"/>
    </xf>
    <xf numFmtId="0" fontId="1" fillId="2" borderId="1" xfId="0" applyFont="1" applyFill="1" applyBorder="1" applyAlignment="1">
      <alignment horizontal="center" vertical="center" wrapText="1"/>
    </xf>
    <xf numFmtId="0" fontId="6" fillId="2" borderId="1" xfId="1" applyFill="1" applyBorder="1" applyAlignment="1">
      <alignment vertical="center" wrapText="1"/>
    </xf>
    <xf numFmtId="0" fontId="6" fillId="2" borderId="1" xfId="1" applyFill="1" applyBorder="1" applyAlignment="1">
      <alignment horizontal="center" vertical="center" wrapText="1"/>
    </xf>
    <xf numFmtId="0" fontId="6" fillId="2" borderId="2" xfId="1" applyFill="1" applyBorder="1" applyAlignment="1">
      <alignment vertical="center" wrapText="1"/>
    </xf>
    <xf numFmtId="0" fontId="6" fillId="2" borderId="4" xfId="1" applyFill="1" applyBorder="1" applyAlignment="1">
      <alignment vertical="center" wrapText="1"/>
    </xf>
    <xf numFmtId="0" fontId="6" fillId="2" borderId="3" xfId="1" applyFill="1" applyBorder="1" applyAlignment="1">
      <alignment vertical="center" wrapText="1"/>
    </xf>
    <xf numFmtId="0" fontId="6" fillId="2" borderId="1" xfId="0" applyFont="1" applyFill="1" applyBorder="1" applyAlignment="1">
      <alignment horizontal="center" vertical="center" wrapText="1"/>
    </xf>
    <xf numFmtId="0" fontId="6" fillId="8" borderId="2" xfId="0" applyFont="1" applyFill="1" applyBorder="1" applyAlignment="1">
      <alignment vertical="center"/>
    </xf>
    <xf numFmtId="166" fontId="7" fillId="0" borderId="1" xfId="1" applyNumberFormat="1" applyFont="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3" fillId="5" borderId="0" xfId="0" applyFont="1" applyFill="1"/>
    <xf numFmtId="0" fontId="19" fillId="0" borderId="0" xfId="1" applyFont="1" applyAlignment="1" applyProtection="1">
      <alignment horizontal="center" vertical="center"/>
      <protection hidden="1"/>
    </xf>
    <xf numFmtId="0" fontId="13" fillId="0" borderId="0" xfId="0" applyFont="1" applyAlignment="1">
      <alignment horizontal="center"/>
    </xf>
    <xf numFmtId="0" fontId="13" fillId="0" borderId="0" xfId="1" applyFont="1" applyAlignment="1">
      <alignment horizontal="center" vertical="center"/>
    </xf>
    <xf numFmtId="0" fontId="13" fillId="0" borderId="0" xfId="1" applyFont="1" applyAlignment="1" applyProtection="1">
      <alignment horizontal="center" vertical="center"/>
      <protection hidden="1"/>
    </xf>
    <xf numFmtId="0" fontId="13" fillId="0" borderId="0" xfId="1" applyFont="1" applyAlignment="1">
      <alignment horizontal="center"/>
    </xf>
    <xf numFmtId="0" fontId="13" fillId="0" borderId="0" xfId="0" applyFont="1" applyAlignment="1">
      <alignment horizontal="center" wrapText="1"/>
    </xf>
    <xf numFmtId="0" fontId="3" fillId="0" borderId="0" xfId="0" applyFont="1" applyAlignment="1">
      <alignment horizontal="center"/>
    </xf>
    <xf numFmtId="0" fontId="20" fillId="5" borderId="0" xfId="0" applyFont="1" applyFill="1"/>
    <xf numFmtId="0" fontId="4" fillId="0" borderId="0" xfId="0" applyFont="1" applyAlignment="1">
      <alignment wrapText="1"/>
    </xf>
    <xf numFmtId="0" fontId="4" fillId="0" borderId="0" xfId="0" applyFont="1" applyAlignment="1">
      <alignment horizontal="right"/>
    </xf>
    <xf numFmtId="0" fontId="21" fillId="0" borderId="0" xfId="1" applyFont="1" applyAlignment="1">
      <alignment horizontal="center"/>
    </xf>
    <xf numFmtId="0" fontId="20" fillId="0" borderId="0" xfId="0" applyFont="1"/>
    <xf numFmtId="0" fontId="21" fillId="0" borderId="0" xfId="1" applyFont="1" applyAlignment="1">
      <alignment horizontal="left"/>
    </xf>
    <xf numFmtId="0" fontId="22" fillId="0" borderId="0" xfId="1" applyFont="1" applyAlignment="1">
      <alignment horizontal="center"/>
    </xf>
    <xf numFmtId="0" fontId="23" fillId="0" borderId="0" xfId="1" applyFont="1" applyAlignment="1">
      <alignment horizontal="left"/>
    </xf>
    <xf numFmtId="0" fontId="4" fillId="0" borderId="0" xfId="0" applyFont="1" applyAlignment="1">
      <alignment horizontal="left" vertical="center" wrapText="1" indent="1"/>
    </xf>
    <xf numFmtId="0" fontId="24" fillId="0" borderId="0" xfId="0" applyFont="1" applyAlignment="1">
      <alignment horizontal="center" vertical="center" wrapText="1"/>
    </xf>
    <xf numFmtId="0" fontId="24" fillId="0" borderId="0" xfId="0" applyFont="1" applyAlignment="1">
      <alignment horizontal="left" vertical="center" wrapText="1" indent="1"/>
    </xf>
    <xf numFmtId="0" fontId="20" fillId="0" borderId="0" xfId="0" applyFont="1" applyAlignment="1">
      <alignment horizontal="left" vertical="center" wrapText="1" indent="1"/>
    </xf>
    <xf numFmtId="9" fontId="20" fillId="0" borderId="0" xfId="0" applyNumberFormat="1" applyFont="1" applyAlignment="1">
      <alignment horizontal="left" vertical="center" wrapText="1" indent="1"/>
    </xf>
    <xf numFmtId="0" fontId="23" fillId="0" borderId="0" xfId="1" applyFont="1"/>
    <xf numFmtId="0" fontId="3" fillId="0" borderId="0" xfId="0" applyFont="1" applyAlignment="1">
      <alignment horizontal="left" vertical="center" wrapText="1" indent="1"/>
    </xf>
    <xf numFmtId="0" fontId="3" fillId="0" borderId="0" xfId="0" applyFont="1" applyAlignment="1">
      <alignment vertical="top" wrapText="1" indent="1"/>
    </xf>
    <xf numFmtId="0" fontId="9" fillId="0" borderId="0" xfId="1" applyFont="1" applyAlignment="1">
      <alignment horizontal="center" vertical="center"/>
    </xf>
    <xf numFmtId="0" fontId="7" fillId="0" borderId="0" xfId="1" applyFont="1" applyAlignment="1">
      <alignment horizontal="center" vertical="center"/>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6" fillId="8" borderId="1" xfId="0" applyFont="1" applyFill="1" applyBorder="1" applyAlignment="1">
      <alignment vertical="center"/>
    </xf>
    <xf numFmtId="0" fontId="15" fillId="3" borderId="1"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 fillId="0" borderId="0" xfId="0" applyFont="1"/>
    <xf numFmtId="0" fontId="6" fillId="8" borderId="4" xfId="0" applyFont="1" applyFill="1" applyBorder="1" applyAlignment="1">
      <alignment vertical="center"/>
    </xf>
    <xf numFmtId="0" fontId="6" fillId="8" borderId="3" xfId="0" applyFont="1" applyFill="1" applyBorder="1" applyAlignment="1">
      <alignment vertical="center"/>
    </xf>
    <xf numFmtId="0" fontId="15" fillId="3" borderId="5" xfId="0" applyFont="1" applyFill="1" applyBorder="1" applyAlignment="1" applyProtection="1">
      <alignment horizontal="left" vertical="center" wrapText="1"/>
      <protection locked="0"/>
    </xf>
    <xf numFmtId="0" fontId="27" fillId="0" borderId="0" xfId="1" applyFont="1"/>
    <xf numFmtId="0" fontId="6" fillId="0" borderId="14" xfId="1" applyBorder="1"/>
    <xf numFmtId="0" fontId="6" fillId="0" borderId="0" xfId="1"/>
    <xf numFmtId="3" fontId="6" fillId="2" borderId="1" xfId="1" applyNumberFormat="1" applyFill="1" applyBorder="1" applyAlignment="1">
      <alignment horizontal="center" vertical="center" wrapText="1"/>
    </xf>
    <xf numFmtId="0" fontId="27" fillId="0" borderId="0" xfId="1" applyFont="1" applyAlignment="1">
      <alignment horizontal="center" vertical="center" wrapText="1"/>
    </xf>
    <xf numFmtId="0" fontId="6" fillId="0" borderId="0" xfId="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18" fillId="0" borderId="1" xfId="0" applyFont="1" applyBorder="1" applyAlignment="1">
      <alignment horizontal="center" wrapText="1"/>
    </xf>
    <xf numFmtId="0" fontId="15" fillId="3" borderId="1" xfId="0" applyFont="1" applyFill="1" applyBorder="1" applyAlignment="1" applyProtection="1">
      <alignment horizontal="left" wrapText="1"/>
      <protection locked="0"/>
    </xf>
    <xf numFmtId="0" fontId="1" fillId="2" borderId="1" xfId="0" applyFont="1" applyFill="1" applyBorder="1" applyAlignment="1">
      <alignment horizontal="center" vertical="center"/>
    </xf>
    <xf numFmtId="0" fontId="18" fillId="0" borderId="2" xfId="0" applyFont="1" applyBorder="1" applyAlignment="1">
      <alignment vertical="center"/>
    </xf>
    <xf numFmtId="0" fontId="18" fillId="0" borderId="1" xfId="0" applyFont="1" applyBorder="1" applyAlignment="1">
      <alignment horizontal="left" wrapText="1"/>
    </xf>
    <xf numFmtId="0" fontId="6" fillId="2" borderId="7" xfId="0" applyFont="1" applyFill="1" applyBorder="1" applyAlignment="1">
      <alignment horizontal="center" vertical="center" wrapText="1"/>
    </xf>
    <xf numFmtId="0" fontId="18" fillId="0" borderId="1" xfId="0" applyFont="1" applyBorder="1" applyAlignment="1">
      <alignment horizontal="right"/>
    </xf>
    <xf numFmtId="0" fontId="18" fillId="6" borderId="7" xfId="0" applyFont="1" applyFill="1" applyBorder="1" applyAlignment="1">
      <alignment horizontal="right" wrapText="1"/>
    </xf>
    <xf numFmtId="0" fontId="7" fillId="0" borderId="1" xfId="1" applyFont="1" applyBorder="1" applyAlignment="1">
      <alignment horizontal="right" vertical="center" wrapText="1"/>
    </xf>
    <xf numFmtId="0" fontId="7" fillId="3" borderId="1" xfId="1" applyFont="1" applyFill="1" applyBorder="1" applyAlignment="1" applyProtection="1">
      <alignment horizontal="right" vertical="center" wrapText="1"/>
      <protection locked="0"/>
    </xf>
    <xf numFmtId="165" fontId="18" fillId="0" borderId="0" xfId="0" applyNumberFormat="1" applyFont="1" applyAlignment="1">
      <alignment vertical="center"/>
    </xf>
    <xf numFmtId="0" fontId="18" fillId="0" borderId="4" xfId="0" applyFont="1" applyBorder="1" applyAlignment="1">
      <alignment horizontal="left"/>
    </xf>
    <xf numFmtId="0" fontId="18" fillId="0" borderId="0" xfId="0" applyFont="1" applyAlignment="1">
      <alignment horizontal="left"/>
    </xf>
    <xf numFmtId="0" fontId="1" fillId="2" borderId="1" xfId="0" applyFont="1" applyFill="1" applyBorder="1" applyAlignment="1">
      <alignment wrapText="1"/>
    </xf>
    <xf numFmtId="0" fontId="0" fillId="0" borderId="4" xfId="0" applyBorder="1" applyAlignment="1">
      <alignment horizontal="left" vertical="center" wrapText="1"/>
    </xf>
    <xf numFmtId="0" fontId="28" fillId="2" borderId="1" xfId="2" applyFont="1" applyFill="1" applyBorder="1" applyAlignment="1">
      <alignment horizontal="center" vertical="center" wrapText="1"/>
    </xf>
    <xf numFmtId="0" fontId="6" fillId="8" borderId="2" xfId="0" applyFont="1" applyFill="1" applyBorder="1" applyAlignment="1">
      <alignment vertical="center" wrapText="1"/>
    </xf>
    <xf numFmtId="0" fontId="1" fillId="0" borderId="0" xfId="0" applyFont="1" applyAlignment="1">
      <alignment vertical="center" wrapText="1"/>
    </xf>
    <xf numFmtId="0" fontId="3" fillId="8" borderId="4" xfId="0" applyFont="1" applyFill="1" applyBorder="1" applyAlignment="1">
      <alignment wrapText="1"/>
    </xf>
    <xf numFmtId="0" fontId="3" fillId="8" borderId="3" xfId="0" applyFont="1" applyFill="1" applyBorder="1" applyAlignment="1">
      <alignment wrapText="1"/>
    </xf>
    <xf numFmtId="0" fontId="1" fillId="2" borderId="9" xfId="0" applyFont="1" applyFill="1" applyBorder="1" applyAlignment="1">
      <alignment wrapText="1"/>
    </xf>
    <xf numFmtId="0" fontId="1" fillId="2" borderId="9" xfId="0" applyFont="1" applyFill="1" applyBorder="1" applyAlignment="1">
      <alignment horizontal="center" wrapText="1"/>
    </xf>
    <xf numFmtId="0" fontId="7" fillId="0" borderId="0" xfId="1" applyFont="1" applyAlignment="1" applyProtection="1">
      <alignment horizontal="right" vertical="center" wrapText="1"/>
      <protection locked="0"/>
    </xf>
    <xf numFmtId="0" fontId="7" fillId="0" borderId="0" xfId="1" applyFont="1" applyAlignment="1" applyProtection="1">
      <alignment horizontal="center" vertical="center" wrapText="1"/>
      <protection locked="0"/>
    </xf>
    <xf numFmtId="3" fontId="7" fillId="0" borderId="0" xfId="1" applyNumberFormat="1" applyFont="1" applyAlignment="1" applyProtection="1">
      <alignment horizontal="center" vertical="center" wrapText="1"/>
      <protection locked="0"/>
    </xf>
    <xf numFmtId="0" fontId="6" fillId="8" borderId="4" xfId="1" applyFill="1" applyBorder="1" applyAlignment="1">
      <alignment horizontal="center" vertical="center" wrapText="1"/>
    </xf>
    <xf numFmtId="0" fontId="6" fillId="8" borderId="3" xfId="1" applyFill="1" applyBorder="1" applyAlignment="1">
      <alignment horizontal="center" vertical="center" wrapText="1"/>
    </xf>
    <xf numFmtId="0" fontId="6" fillId="8" borderId="2" xfId="0" applyFont="1" applyFill="1" applyBorder="1" applyAlignment="1">
      <alignment horizontal="left" vertical="center"/>
    </xf>
    <xf numFmtId="0" fontId="6" fillId="8" borderId="2" xfId="0" applyFont="1" applyFill="1" applyBorder="1" applyAlignment="1">
      <alignment horizontal="left" vertical="center" wrapText="1"/>
    </xf>
    <xf numFmtId="0" fontId="15" fillId="9" borderId="3"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left" vertical="center" wrapText="1"/>
      <protection locked="0"/>
    </xf>
    <xf numFmtId="0" fontId="15" fillId="9" borderId="2" xfId="1" applyFont="1" applyFill="1" applyBorder="1" applyAlignment="1" applyProtection="1">
      <alignment horizontal="left" vertical="center" wrapText="1"/>
      <protection locked="0"/>
    </xf>
    <xf numFmtId="0" fontId="15" fillId="9" borderId="8" xfId="1" applyFont="1" applyFill="1" applyBorder="1" applyAlignment="1" applyProtection="1">
      <alignment horizontal="left" vertical="center" wrapText="1"/>
      <protection locked="0"/>
    </xf>
    <xf numFmtId="0" fontId="15" fillId="9" borderId="4" xfId="1" applyFont="1" applyFill="1" applyBorder="1" applyAlignment="1" applyProtection="1">
      <alignment horizontal="left" vertical="center" wrapText="1"/>
      <protection locked="0"/>
    </xf>
    <xf numFmtId="0" fontId="16" fillId="9" borderId="3" xfId="1" applyFont="1" applyFill="1" applyBorder="1" applyAlignment="1" applyProtection="1">
      <alignment horizontal="left" vertical="center" wrapText="1"/>
      <protection locked="0"/>
    </xf>
    <xf numFmtId="0" fontId="15" fillId="9" borderId="11" xfId="1" applyFont="1" applyFill="1" applyBorder="1" applyAlignment="1" applyProtection="1">
      <alignment horizontal="left" vertical="center" wrapText="1"/>
      <protection locked="0"/>
    </xf>
    <xf numFmtId="0" fontId="18" fillId="2" borderId="1" xfId="0" applyFont="1" applyFill="1" applyBorder="1" applyAlignment="1">
      <alignment horizontal="right"/>
    </xf>
    <xf numFmtId="0" fontId="15" fillId="9" borderId="1" xfId="0" applyFont="1" applyFill="1" applyBorder="1" applyAlignment="1" applyProtection="1">
      <alignment horizontal="left" wrapText="1"/>
      <protection locked="0"/>
    </xf>
    <xf numFmtId="0" fontId="15"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vertical="center" wrapText="1"/>
      <protection locked="0"/>
    </xf>
    <xf numFmtId="0" fontId="15" fillId="9" borderId="9"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wrapText="1"/>
      <protection locked="0"/>
    </xf>
    <xf numFmtId="0" fontId="15" fillId="9" borderId="5" xfId="0" applyFont="1" applyFill="1" applyBorder="1" applyAlignment="1" applyProtection="1">
      <alignment horizontal="left" vertical="center" wrapText="1"/>
      <protection locked="0"/>
    </xf>
    <xf numFmtId="0" fontId="31" fillId="2" borderId="2" xfId="0" applyFont="1" applyFill="1" applyBorder="1" applyAlignment="1">
      <alignment wrapText="1"/>
    </xf>
    <xf numFmtId="0" fontId="1" fillId="0" borderId="1" xfId="0" applyFont="1" applyBorder="1" applyAlignment="1">
      <alignment horizontal="right" vertical="center"/>
    </xf>
    <xf numFmtId="165" fontId="1" fillId="0" borderId="1" xfId="0" applyNumberFormat="1" applyFont="1" applyBorder="1" applyAlignment="1">
      <alignment vertical="center"/>
    </xf>
    <xf numFmtId="0" fontId="1" fillId="2" borderId="2" xfId="0" applyFont="1" applyFill="1" applyBorder="1" applyAlignment="1">
      <alignment horizontal="center" wrapText="1"/>
    </xf>
    <xf numFmtId="0" fontId="6" fillId="2" borderId="3" xfId="1" applyFill="1" applyBorder="1" applyAlignment="1">
      <alignment horizontal="center" vertical="center" wrapText="1"/>
    </xf>
    <xf numFmtId="0" fontId="34" fillId="0" borderId="0" xfId="0" applyFont="1"/>
    <xf numFmtId="165" fontId="1" fillId="0" borderId="0" xfId="0" applyNumberFormat="1" applyFont="1" applyAlignment="1">
      <alignment vertical="center"/>
    </xf>
    <xf numFmtId="9" fontId="1" fillId="0" borderId="1" xfId="4" applyFont="1" applyFill="1" applyBorder="1" applyAlignment="1">
      <alignment vertical="center"/>
    </xf>
    <xf numFmtId="0" fontId="6" fillId="0" borderId="0" xfId="0" applyFont="1" applyAlignment="1">
      <alignment horizontal="center" wrapText="1"/>
    </xf>
    <xf numFmtId="0" fontId="6" fillId="3" borderId="7" xfId="0" applyFont="1" applyFill="1" applyBorder="1" applyAlignment="1" applyProtection="1">
      <alignment vertical="center" wrapText="1"/>
      <protection locked="0"/>
    </xf>
    <xf numFmtId="0" fontId="1" fillId="3" borderId="7" xfId="0" applyFont="1" applyFill="1" applyBorder="1" applyAlignment="1" applyProtection="1">
      <alignment wrapText="1"/>
      <protection locked="0"/>
    </xf>
    <xf numFmtId="0" fontId="6" fillId="3" borderId="1" xfId="0" applyFont="1" applyFill="1" applyBorder="1" applyAlignment="1" applyProtection="1">
      <alignment vertical="center" wrapText="1"/>
      <protection locked="0"/>
    </xf>
    <xf numFmtId="0" fontId="3" fillId="0" borderId="0" xfId="0" applyFont="1" applyProtection="1">
      <protection locked="0"/>
    </xf>
    <xf numFmtId="0" fontId="18"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wrapText="1"/>
      <protection locked="0"/>
    </xf>
    <xf numFmtId="0" fontId="6" fillId="2" borderId="9" xfId="0" applyFont="1" applyFill="1" applyBorder="1" applyAlignment="1">
      <alignment horizontal="center" vertical="center" wrapText="1"/>
    </xf>
    <xf numFmtId="0" fontId="7" fillId="3" borderId="3" xfId="1" applyFont="1" applyFill="1" applyBorder="1" applyAlignment="1" applyProtection="1">
      <alignment horizontal="center" vertical="center" wrapText="1"/>
      <protection locked="0"/>
    </xf>
    <xf numFmtId="0" fontId="6" fillId="2" borderId="2" xfId="1" applyFill="1" applyBorder="1" applyAlignment="1">
      <alignment horizontal="center" vertical="center" wrapText="1"/>
    </xf>
    <xf numFmtId="0" fontId="3" fillId="0" borderId="1" xfId="0" applyFont="1" applyBorder="1"/>
    <xf numFmtId="0" fontId="1" fillId="9" borderId="7" xfId="0" applyFont="1" applyFill="1" applyBorder="1" applyAlignment="1" applyProtection="1">
      <alignment wrapText="1"/>
      <protection locked="0"/>
    </xf>
    <xf numFmtId="0" fontId="6" fillId="9" borderId="7"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9" fontId="7" fillId="3" borderId="1" xfId="4" applyFont="1" applyFill="1" applyBorder="1" applyAlignment="1" applyProtection="1">
      <alignment horizontal="center" vertical="center" wrapText="1"/>
      <protection locked="0"/>
    </xf>
    <xf numFmtId="167" fontId="18" fillId="0" borderId="2" xfId="3" applyNumberFormat="1" applyFont="1" applyFill="1" applyBorder="1" applyAlignment="1">
      <alignment horizontal="center" vertical="center"/>
    </xf>
    <xf numFmtId="166" fontId="15" fillId="3" borderId="7" xfId="0" applyNumberFormat="1" applyFont="1" applyFill="1" applyBorder="1" applyAlignment="1" applyProtection="1">
      <alignment horizontal="left" vertical="center" wrapText="1"/>
      <protection locked="0"/>
    </xf>
    <xf numFmtId="0" fontId="7" fillId="2" borderId="1" xfId="1" applyFont="1" applyFill="1" applyBorder="1" applyAlignment="1">
      <alignment horizontal="right" vertical="center" wrapText="1"/>
    </xf>
    <xf numFmtId="0" fontId="18" fillId="3" borderId="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18" fillId="3" borderId="7" xfId="0" applyFont="1" applyFill="1" applyBorder="1" applyAlignment="1" applyProtection="1">
      <alignment horizontal="left" wrapText="1"/>
      <protection locked="0"/>
    </xf>
    <xf numFmtId="0" fontId="3" fillId="0" borderId="0" xfId="0" applyFont="1" applyAlignment="1">
      <alignment horizontal="left" wrapText="1"/>
    </xf>
    <xf numFmtId="167" fontId="18" fillId="3" borderId="1" xfId="3" applyNumberFormat="1" applyFont="1" applyFill="1" applyBorder="1" applyAlignment="1" applyProtection="1">
      <alignment horizontal="center" vertical="center" wrapText="1"/>
      <protection locked="0"/>
    </xf>
    <xf numFmtId="0" fontId="18" fillId="3" borderId="5" xfId="0" applyFont="1" applyFill="1" applyBorder="1" applyAlignment="1" applyProtection="1">
      <alignment vertical="center" wrapText="1"/>
      <protection locked="0"/>
    </xf>
    <xf numFmtId="0" fontId="18" fillId="3" borderId="1" xfId="0" applyFont="1" applyFill="1" applyBorder="1" applyAlignment="1" applyProtection="1">
      <alignment vertical="center" wrapText="1"/>
      <protection locked="0"/>
    </xf>
    <xf numFmtId="0" fontId="1" fillId="9"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3" fillId="0" borderId="0" xfId="0" applyFont="1" applyAlignment="1">
      <alignment horizontal="center" vertical="center" wrapText="1"/>
    </xf>
    <xf numFmtId="167" fontId="18" fillId="0" borderId="2" xfId="3" applyNumberFormat="1" applyFont="1" applyFill="1" applyBorder="1" applyAlignment="1">
      <alignment horizontal="center" vertical="center" wrapText="1"/>
    </xf>
    <xf numFmtId="166" fontId="18" fillId="0" borderId="1" xfId="0" applyNumberFormat="1" applyFont="1" applyBorder="1" applyAlignment="1">
      <alignment horizontal="center" wrapText="1"/>
    </xf>
    <xf numFmtId="0" fontId="18" fillId="3" borderId="1" xfId="0" applyFont="1" applyFill="1" applyBorder="1" applyAlignment="1" applyProtection="1">
      <alignment wrapText="1"/>
      <protection locked="0"/>
    </xf>
    <xf numFmtId="44" fontId="18" fillId="3" borderId="1" xfId="3" applyFont="1" applyFill="1" applyBorder="1" applyAlignment="1" applyProtection="1">
      <alignment horizontal="center" vertical="center" wrapText="1"/>
      <protection locked="0"/>
    </xf>
    <xf numFmtId="0" fontId="3" fillId="9" borderId="0" xfId="0" applyFont="1" applyFill="1" applyAlignment="1" applyProtection="1">
      <alignment wrapText="1"/>
      <protection locked="0"/>
    </xf>
    <xf numFmtId="0" fontId="18" fillId="9" borderId="1" xfId="0" applyFont="1" applyFill="1" applyBorder="1" applyAlignment="1" applyProtection="1">
      <alignment wrapText="1"/>
      <protection locked="0"/>
    </xf>
    <xf numFmtId="0" fontId="18" fillId="9" borderId="7" xfId="0" applyFont="1" applyFill="1" applyBorder="1" applyAlignment="1" applyProtection="1">
      <alignment wrapText="1"/>
      <protection locked="0"/>
    </xf>
    <xf numFmtId="0" fontId="1" fillId="2" borderId="1" xfId="0" applyFont="1" applyFill="1" applyBorder="1" applyAlignment="1">
      <alignment horizontal="left" vertical="center" wrapText="1"/>
    </xf>
    <xf numFmtId="0" fontId="18" fillId="2" borderId="1" xfId="0" applyFont="1" applyFill="1" applyBorder="1" applyAlignment="1">
      <alignment vertical="center" wrapText="1"/>
    </xf>
    <xf numFmtId="166" fontId="15" fillId="3" borderId="1" xfId="0" applyNumberFormat="1" applyFont="1" applyFill="1" applyBorder="1" applyAlignment="1" applyProtection="1">
      <alignment horizontal="left" vertical="center" wrapText="1"/>
      <protection locked="0"/>
    </xf>
    <xf numFmtId="166" fontId="15" fillId="3" borderId="9" xfId="0" applyNumberFormat="1" applyFont="1" applyFill="1" applyBorder="1" applyAlignment="1" applyProtection="1">
      <alignment horizontal="left" vertical="center" wrapText="1"/>
      <protection locked="0"/>
    </xf>
    <xf numFmtId="166" fontId="15" fillId="9" borderId="7" xfId="0" applyNumberFormat="1" applyFont="1" applyFill="1" applyBorder="1" applyAlignment="1" applyProtection="1">
      <alignment horizontal="left" vertical="center" wrapText="1"/>
      <protection locked="0"/>
    </xf>
    <xf numFmtId="166" fontId="15" fillId="9" borderId="1" xfId="0" applyNumberFormat="1" applyFont="1" applyFill="1" applyBorder="1" applyAlignment="1" applyProtection="1">
      <alignment horizontal="left" vertical="center" wrapText="1"/>
      <protection locked="0"/>
    </xf>
    <xf numFmtId="166" fontId="15" fillId="9" borderId="9" xfId="0" applyNumberFormat="1" applyFont="1" applyFill="1" applyBorder="1" applyAlignment="1" applyProtection="1">
      <alignment horizontal="left" vertical="center" wrapText="1"/>
      <protection locked="0"/>
    </xf>
    <xf numFmtId="166" fontId="18" fillId="3" borderId="1" xfId="0" applyNumberFormat="1" applyFont="1" applyFill="1" applyBorder="1" applyAlignment="1" applyProtection="1">
      <alignment horizontal="center" vertical="center" wrapText="1"/>
      <protection locked="0"/>
    </xf>
    <xf numFmtId="0" fontId="6" fillId="8" borderId="12" xfId="0" applyFont="1" applyFill="1" applyBorder="1" applyAlignment="1">
      <alignment vertical="center" wrapText="1"/>
    </xf>
    <xf numFmtId="9" fontId="18" fillId="3" borderId="1" xfId="4" applyFont="1" applyFill="1" applyBorder="1" applyAlignment="1" applyProtection="1">
      <alignment horizontal="left" wrapText="1"/>
      <protection locked="0"/>
    </xf>
    <xf numFmtId="166" fontId="18" fillId="3" borderId="1" xfId="4" applyNumberFormat="1" applyFont="1" applyFill="1" applyBorder="1" applyAlignment="1" applyProtection="1">
      <alignment horizontal="center" vertical="center" wrapText="1"/>
      <protection locked="0"/>
    </xf>
    <xf numFmtId="0" fontId="25" fillId="7" borderId="2" xfId="1" applyFont="1" applyFill="1" applyBorder="1" applyAlignment="1">
      <alignment vertical="center"/>
    </xf>
    <xf numFmtId="0" fontId="25" fillId="7" borderId="4" xfId="1" applyFont="1" applyFill="1" applyBorder="1" applyAlignment="1">
      <alignment vertical="center"/>
    </xf>
    <xf numFmtId="0" fontId="25" fillId="7" borderId="3" xfId="1" applyFont="1" applyFill="1" applyBorder="1" applyAlignment="1">
      <alignment vertical="center"/>
    </xf>
    <xf numFmtId="168" fontId="15" fillId="0" borderId="1" xfId="4" applyNumberFormat="1" applyFont="1" applyFill="1" applyBorder="1" applyAlignment="1" applyProtection="1">
      <alignment horizontal="left" vertical="center" wrapText="1"/>
    </xf>
    <xf numFmtId="168" fontId="6" fillId="8" borderId="3" xfId="4" applyNumberFormat="1" applyFont="1" applyFill="1" applyBorder="1" applyAlignment="1">
      <alignment vertical="center"/>
    </xf>
    <xf numFmtId="0" fontId="18" fillId="0" borderId="0" xfId="0" applyFont="1" applyAlignment="1">
      <alignment horizontal="right" vertical="center"/>
    </xf>
    <xf numFmtId="0" fontId="18" fillId="3" borderId="6" xfId="0" applyFont="1" applyFill="1" applyBorder="1" applyAlignment="1" applyProtection="1">
      <alignment horizontal="left" vertical="center" wrapText="1"/>
      <protection locked="0"/>
    </xf>
    <xf numFmtId="0" fontId="18" fillId="3" borderId="3"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right" vertical="center" wrapText="1"/>
      <protection locked="0"/>
    </xf>
    <xf numFmtId="165" fontId="18" fillId="0" borderId="1" xfId="0" applyNumberFormat="1" applyFont="1" applyBorder="1" applyAlignment="1">
      <alignment horizontal="right" vertical="center"/>
    </xf>
    <xf numFmtId="0" fontId="18" fillId="3" borderId="5" xfId="0" applyFont="1" applyFill="1" applyBorder="1" applyAlignment="1" applyProtection="1">
      <alignment horizontal="right" vertical="center" wrapText="1"/>
      <protection locked="0"/>
    </xf>
    <xf numFmtId="164" fontId="18" fillId="0" borderId="1" xfId="0" applyNumberFormat="1" applyFont="1" applyBorder="1" applyAlignment="1">
      <alignment horizontal="right" vertical="center"/>
    </xf>
    <xf numFmtId="166" fontId="18" fillId="0" borderId="5" xfId="0" applyNumberFormat="1" applyFont="1" applyBorder="1" applyAlignment="1">
      <alignment horizontal="right" vertical="center"/>
    </xf>
    <xf numFmtId="0" fontId="18" fillId="0" borderId="0" xfId="0" applyFont="1" applyAlignment="1">
      <alignment horizontal="left" vertical="center" wrapText="1"/>
    </xf>
    <xf numFmtId="0" fontId="0" fillId="0" borderId="0" xfId="0" applyAlignment="1">
      <alignment wrapText="1"/>
    </xf>
    <xf numFmtId="0" fontId="18" fillId="3" borderId="1" xfId="4" applyNumberFormat="1" applyFont="1" applyFill="1" applyBorder="1" applyAlignment="1" applyProtection="1">
      <alignment horizontal="left" wrapText="1"/>
      <protection locked="0"/>
    </xf>
    <xf numFmtId="0" fontId="1"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3" xfId="0" applyFont="1" applyFill="1" applyBorder="1" applyAlignment="1">
      <alignment horizontal="left" wrapText="1"/>
    </xf>
    <xf numFmtId="0" fontId="31" fillId="2" borderId="1" xfId="0" applyFont="1" applyFill="1" applyBorder="1" applyAlignment="1">
      <alignment horizontal="center" wrapText="1"/>
    </xf>
    <xf numFmtId="166" fontId="6" fillId="8" borderId="3" xfId="0" applyNumberFormat="1" applyFont="1" applyFill="1" applyBorder="1" applyAlignment="1">
      <alignment vertical="center"/>
    </xf>
    <xf numFmtId="166" fontId="3" fillId="0" borderId="0" xfId="0" applyNumberFormat="1" applyFont="1"/>
    <xf numFmtId="0" fontId="37" fillId="0" borderId="1" xfId="0" applyFont="1" applyBorder="1"/>
    <xf numFmtId="0" fontId="0" fillId="0" borderId="1" xfId="0" applyBorder="1"/>
    <xf numFmtId="17" fontId="0" fillId="0" borderId="1" xfId="0" applyNumberFormat="1" applyBorder="1"/>
    <xf numFmtId="0" fontId="7" fillId="10" borderId="1" xfId="1" applyFont="1" applyFill="1" applyBorder="1" applyAlignment="1">
      <alignment horizontal="righ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horizontal="center" vertical="center" wrapText="1"/>
    </xf>
    <xf numFmtId="0" fontId="18" fillId="0" borderId="0" xfId="0" applyFont="1" applyAlignment="1">
      <alignment horizontal="left" wrapText="1"/>
    </xf>
    <xf numFmtId="0" fontId="16" fillId="6" borderId="1" xfId="0" applyFont="1" applyFill="1" applyBorder="1" applyAlignment="1" applyProtection="1">
      <alignment horizontal="center" vertical="center" wrapText="1"/>
      <protection locked="0"/>
    </xf>
    <xf numFmtId="9" fontId="15" fillId="6" borderId="1" xfId="4"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7" fillId="3" borderId="1" xfId="4" applyNumberFormat="1" applyFont="1" applyFill="1" applyBorder="1" applyAlignment="1" applyProtection="1">
      <alignment horizontal="center" vertical="center" wrapText="1"/>
      <protection locked="0"/>
    </xf>
    <xf numFmtId="43" fontId="18" fillId="3" borderId="1" xfId="7" applyFont="1" applyFill="1" applyBorder="1" applyAlignment="1" applyProtection="1">
      <alignment horizontal="right" vertical="center" wrapText="1"/>
      <protection locked="0"/>
    </xf>
    <xf numFmtId="43" fontId="1" fillId="0" borderId="1" xfId="7" applyFont="1" applyBorder="1" applyAlignment="1">
      <alignment vertical="center"/>
    </xf>
    <xf numFmtId="43" fontId="18" fillId="3" borderId="1" xfId="7" applyFont="1" applyFill="1" applyBorder="1" applyAlignment="1" applyProtection="1">
      <alignment vertical="center" wrapText="1"/>
      <protection locked="0"/>
    </xf>
    <xf numFmtId="43" fontId="15" fillId="3" borderId="7" xfId="7" applyFont="1" applyFill="1" applyBorder="1" applyAlignment="1" applyProtection="1">
      <alignment horizontal="left" vertical="center" wrapText="1"/>
      <protection locked="0"/>
    </xf>
    <xf numFmtId="43" fontId="15" fillId="3" borderId="1" xfId="7" applyFont="1" applyFill="1" applyBorder="1" applyAlignment="1" applyProtection="1">
      <alignment horizontal="left" vertical="center" wrapText="1"/>
      <protection locked="0"/>
    </xf>
    <xf numFmtId="43" fontId="15" fillId="3" borderId="9" xfId="7" applyFont="1" applyFill="1" applyBorder="1" applyAlignment="1" applyProtection="1">
      <alignment horizontal="left" vertical="center" wrapText="1"/>
      <protection locked="0"/>
    </xf>
    <xf numFmtId="43" fontId="15" fillId="6" borderId="1" xfId="7" applyFont="1" applyFill="1" applyBorder="1" applyAlignment="1" applyProtection="1">
      <alignment horizontal="center" vertical="center" wrapText="1"/>
      <protection locked="0"/>
    </xf>
    <xf numFmtId="43" fontId="15" fillId="9" borderId="7" xfId="7" applyFont="1" applyFill="1" applyBorder="1" applyAlignment="1" applyProtection="1">
      <alignment horizontal="left" vertical="center" wrapText="1"/>
      <protection locked="0"/>
    </xf>
    <xf numFmtId="43" fontId="15" fillId="9" borderId="1" xfId="7" applyFont="1" applyFill="1" applyBorder="1" applyAlignment="1" applyProtection="1">
      <alignment horizontal="left" vertical="center" wrapText="1"/>
      <protection locked="0"/>
    </xf>
    <xf numFmtId="43" fontId="7" fillId="3" borderId="2" xfId="7" applyFont="1" applyFill="1" applyBorder="1" applyAlignment="1" applyProtection="1">
      <alignment horizontal="center" vertical="center" wrapText="1"/>
      <protection locked="0"/>
    </xf>
    <xf numFmtId="43" fontId="6" fillId="2" borderId="4" xfId="7" applyFont="1" applyFill="1" applyBorder="1" applyAlignment="1">
      <alignment vertical="center" wrapText="1"/>
    </xf>
    <xf numFmtId="43" fontId="7" fillId="3" borderId="1" xfId="7" applyFont="1" applyFill="1" applyBorder="1" applyAlignment="1" applyProtection="1">
      <alignment horizontal="center" vertical="center" wrapText="1"/>
      <protection locked="0"/>
    </xf>
    <xf numFmtId="43" fontId="1" fillId="0" borderId="7" xfId="7" applyFont="1" applyBorder="1" applyAlignment="1">
      <alignment wrapText="1"/>
    </xf>
    <xf numFmtId="43" fontId="1" fillId="3" borderId="7" xfId="7" applyFont="1" applyFill="1" applyBorder="1" applyAlignment="1" applyProtection="1">
      <alignment wrapText="1"/>
      <protection locked="0"/>
    </xf>
    <xf numFmtId="43" fontId="1" fillId="3" borderId="1" xfId="7" applyFont="1" applyFill="1" applyBorder="1" applyAlignment="1" applyProtection="1">
      <alignment wrapText="1"/>
      <protection locked="0"/>
    </xf>
    <xf numFmtId="43" fontId="6" fillId="8" borderId="4" xfId="7" applyFont="1" applyFill="1" applyBorder="1" applyAlignment="1">
      <alignment horizontal="center" vertical="center" wrapText="1"/>
    </xf>
    <xf numFmtId="43" fontId="6" fillId="8" borderId="3" xfId="7" applyFont="1" applyFill="1" applyBorder="1" applyAlignment="1">
      <alignment horizontal="center" vertical="center" wrapText="1"/>
    </xf>
    <xf numFmtId="43" fontId="1" fillId="9" borderId="7" xfId="7" applyFont="1" applyFill="1" applyBorder="1" applyAlignment="1" applyProtection="1">
      <alignment wrapText="1"/>
      <protection locked="0"/>
    </xf>
    <xf numFmtId="43" fontId="1" fillId="9" borderId="1" xfId="7" applyFont="1" applyFill="1" applyBorder="1" applyAlignment="1" applyProtection="1">
      <alignment wrapText="1"/>
      <protection locked="0"/>
    </xf>
    <xf numFmtId="43" fontId="18" fillId="3" borderId="1" xfId="7" applyFont="1" applyFill="1" applyBorder="1" applyAlignment="1" applyProtection="1">
      <alignment horizontal="center" vertical="center" wrapText="1"/>
      <protection locked="0"/>
    </xf>
    <xf numFmtId="43" fontId="6" fillId="8" borderId="3" xfId="7" applyFont="1" applyFill="1" applyBorder="1" applyAlignment="1">
      <alignment vertical="center"/>
    </xf>
    <xf numFmtId="43" fontId="15" fillId="9" borderId="9" xfId="7" applyFont="1" applyFill="1" applyBorder="1" applyAlignment="1" applyProtection="1">
      <alignment horizontal="left" vertical="center" wrapText="1"/>
      <protection locked="0"/>
    </xf>
    <xf numFmtId="43" fontId="18" fillId="3" borderId="1" xfId="7" applyFont="1" applyFill="1" applyBorder="1" applyAlignment="1" applyProtection="1">
      <alignment wrapText="1"/>
      <protection locked="0"/>
    </xf>
    <xf numFmtId="43" fontId="6" fillId="8" borderId="4" xfId="7" applyFont="1" applyFill="1" applyBorder="1" applyAlignment="1">
      <alignment vertical="center" wrapText="1"/>
    </xf>
    <xf numFmtId="43" fontId="6" fillId="8" borderId="4" xfId="7" applyFont="1" applyFill="1" applyBorder="1" applyAlignment="1">
      <alignment vertical="center"/>
    </xf>
    <xf numFmtId="43" fontId="15" fillId="9" borderId="2" xfId="7" applyFont="1" applyFill="1" applyBorder="1" applyAlignment="1" applyProtection="1">
      <alignment horizontal="left" vertical="center" wrapText="1"/>
      <protection locked="0"/>
    </xf>
    <xf numFmtId="0" fontId="41" fillId="6" borderId="1" xfId="5" applyFont="1" applyFill="1" applyBorder="1" applyAlignment="1">
      <alignment horizontal="left" vertical="center" wrapText="1"/>
    </xf>
    <xf numFmtId="0" fontId="13" fillId="0" borderId="0" xfId="0" applyFont="1"/>
    <xf numFmtId="0" fontId="7" fillId="9" borderId="1" xfId="0" applyFont="1" applyFill="1" applyBorder="1" applyAlignment="1" applyProtection="1">
      <alignment horizontal="left" vertical="center" wrapText="1"/>
      <protection locked="0"/>
    </xf>
    <xf numFmtId="0" fontId="17" fillId="7" borderId="1" xfId="0" applyFont="1" applyFill="1" applyBorder="1" applyAlignment="1">
      <alignment horizontal="center"/>
    </xf>
    <xf numFmtId="0" fontId="1" fillId="0" borderId="14" xfId="0" applyFont="1" applyBorder="1" applyAlignment="1">
      <alignment horizontal="left" wrapText="1"/>
    </xf>
    <xf numFmtId="0" fontId="1" fillId="0" borderId="0" xfId="0" applyFont="1" applyAlignment="1">
      <alignment horizontal="left" wrapText="1"/>
    </xf>
    <xf numFmtId="0" fontId="1" fillId="0" borderId="15" xfId="0" applyFont="1" applyBorder="1" applyAlignment="1">
      <alignment horizontal="left" wrapText="1"/>
    </xf>
    <xf numFmtId="0" fontId="1" fillId="0" borderId="8" xfId="0" applyFont="1" applyBorder="1" applyAlignment="1">
      <alignment horizontal="left" wrapText="1"/>
    </xf>
    <xf numFmtId="0" fontId="1" fillId="0" borderId="12" xfId="0" applyFont="1" applyBorder="1" applyAlignment="1">
      <alignment horizontal="left" wrapText="1"/>
    </xf>
    <xf numFmtId="0" fontId="1" fillId="0" borderId="11" xfId="0" applyFont="1" applyBorder="1" applyAlignment="1">
      <alignment horizontal="left" wrapText="1"/>
    </xf>
    <xf numFmtId="0" fontId="34" fillId="0" borderId="0" xfId="0" applyFont="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1" fillId="0" borderId="5" xfId="0" applyFont="1" applyBorder="1" applyAlignment="1">
      <alignment horizontal="left" wrapText="1"/>
    </xf>
    <xf numFmtId="0" fontId="0" fillId="0" borderId="6" xfId="0" applyBorder="1" applyAlignment="1">
      <alignment horizontal="left" wrapText="1"/>
    </xf>
    <xf numFmtId="0" fontId="0" fillId="0" borderId="10" xfId="0" applyBorder="1" applyAlignment="1">
      <alignment horizontal="left" wrapText="1"/>
    </xf>
    <xf numFmtId="0" fontId="37" fillId="5" borderId="1" xfId="0" applyFont="1" applyFill="1" applyBorder="1" applyAlignment="1">
      <alignment horizontal="left"/>
    </xf>
    <xf numFmtId="0" fontId="18" fillId="3" borderId="8" xfId="0" applyFont="1" applyFill="1" applyBorder="1" applyAlignment="1" applyProtection="1">
      <alignment horizontal="center" wrapText="1"/>
      <protection locked="0"/>
    </xf>
    <xf numFmtId="0" fontId="18" fillId="3" borderId="11" xfId="0" applyFont="1" applyFill="1" applyBorder="1" applyAlignment="1" applyProtection="1">
      <alignment horizontal="center" wrapText="1"/>
      <protection locked="0"/>
    </xf>
    <xf numFmtId="0" fontId="18" fillId="3" borderId="14" xfId="0" applyFont="1" applyFill="1" applyBorder="1" applyAlignment="1" applyProtection="1">
      <alignment horizontal="center" wrapText="1"/>
      <protection locked="0"/>
    </xf>
    <xf numFmtId="0" fontId="18" fillId="3" borderId="15" xfId="0" applyFont="1" applyFill="1" applyBorder="1" applyAlignment="1" applyProtection="1">
      <alignment horizontal="center" wrapText="1"/>
      <protection locked="0"/>
    </xf>
    <xf numFmtId="0" fontId="18" fillId="3" borderId="5" xfId="0" applyFont="1" applyFill="1" applyBorder="1" applyAlignment="1" applyProtection="1">
      <alignment horizontal="center" wrapText="1"/>
      <protection locked="0"/>
    </xf>
    <xf numFmtId="0" fontId="18" fillId="3" borderId="10" xfId="0" applyFont="1" applyFill="1" applyBorder="1" applyAlignment="1" applyProtection="1">
      <alignment horizontal="center" wrapText="1"/>
      <protection locked="0"/>
    </xf>
    <xf numFmtId="0" fontId="17" fillId="7" borderId="2" xfId="0" applyFont="1" applyFill="1" applyBorder="1" applyAlignment="1" applyProtection="1">
      <alignment horizontal="center"/>
      <protection locked="0"/>
    </xf>
    <xf numFmtId="0" fontId="17" fillId="7" borderId="4" xfId="0" applyFont="1" applyFill="1" applyBorder="1" applyAlignment="1" applyProtection="1">
      <alignment horizontal="center"/>
      <protection locked="0"/>
    </xf>
    <xf numFmtId="0" fontId="17" fillId="7" borderId="3" xfId="0" applyFont="1" applyFill="1" applyBorder="1" applyAlignment="1" applyProtection="1">
      <alignment horizontal="center"/>
      <protection locked="0"/>
    </xf>
    <xf numFmtId="0" fontId="18" fillId="0" borderId="2" xfId="0" applyFont="1" applyBorder="1" applyAlignment="1" applyProtection="1">
      <alignment horizontal="left" wrapText="1"/>
      <protection locked="0"/>
    </xf>
    <xf numFmtId="0" fontId="18" fillId="0" borderId="4" xfId="0" applyFont="1" applyBorder="1" applyAlignment="1" applyProtection="1">
      <alignment horizontal="left" wrapText="1"/>
      <protection locked="0"/>
    </xf>
    <xf numFmtId="0" fontId="18" fillId="0" borderId="3" xfId="0" applyFont="1" applyBorder="1" applyAlignment="1" applyProtection="1">
      <alignment horizontal="left" wrapText="1"/>
      <protection locked="0"/>
    </xf>
    <xf numFmtId="0" fontId="4" fillId="5" borderId="2"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18" fillId="0" borderId="1" xfId="0" applyFont="1" applyBorder="1" applyAlignment="1">
      <alignment horizontal="right" vertical="center" wrapText="1"/>
    </xf>
    <xf numFmtId="0" fontId="17" fillId="7" borderId="2" xfId="0" applyFont="1" applyFill="1" applyBorder="1" applyAlignment="1">
      <alignment horizontal="center"/>
    </xf>
    <xf numFmtId="0" fontId="17" fillId="7" borderId="3" xfId="0" applyFont="1"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left" vertical="center" wrapText="1"/>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7" fillId="7" borderId="2"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 xfId="0" applyFont="1" applyFill="1" applyBorder="1" applyAlignment="1">
      <alignment horizontal="center" vertical="center"/>
    </xf>
    <xf numFmtId="0" fontId="18" fillId="0" borderId="2" xfId="0" applyFont="1" applyBorder="1" applyAlignment="1">
      <alignment horizontal="left" wrapText="1"/>
    </xf>
    <xf numFmtId="0" fontId="18" fillId="0" borderId="4" xfId="0" applyFont="1" applyBorder="1" applyAlignment="1">
      <alignment horizontal="left"/>
    </xf>
    <xf numFmtId="0" fontId="18" fillId="0" borderId="3" xfId="0" applyFont="1" applyBorder="1" applyAlignment="1">
      <alignment horizontal="left"/>
    </xf>
    <xf numFmtId="0" fontId="4" fillId="5" borderId="2" xfId="0" applyFont="1" applyFill="1" applyBorder="1" applyAlignment="1">
      <alignment horizontal="left"/>
    </xf>
    <xf numFmtId="0" fontId="4" fillId="5" borderId="4" xfId="0" applyFont="1" applyFill="1" applyBorder="1" applyAlignment="1">
      <alignment horizontal="left"/>
    </xf>
    <xf numFmtId="0" fontId="4" fillId="5" borderId="3" xfId="0" applyFont="1" applyFill="1" applyBorder="1" applyAlignment="1">
      <alignment horizontal="left"/>
    </xf>
    <xf numFmtId="0" fontId="17" fillId="7" borderId="1" xfId="0" applyFont="1" applyFill="1" applyBorder="1" applyAlignment="1">
      <alignment horizontal="left" vertical="center"/>
    </xf>
    <xf numFmtId="3" fontId="6" fillId="2" borderId="2" xfId="1" applyNumberFormat="1" applyFill="1" applyBorder="1" applyAlignment="1">
      <alignment horizontal="center" vertical="center" wrapText="1"/>
    </xf>
    <xf numFmtId="3" fontId="6" fillId="2" borderId="3" xfId="1" applyNumberFormat="1" applyFill="1" applyBorder="1" applyAlignment="1">
      <alignment horizontal="center" vertical="center" wrapText="1"/>
    </xf>
    <xf numFmtId="0" fontId="17" fillId="7" borderId="1" xfId="0" applyFont="1" applyFill="1" applyBorder="1" applyAlignment="1">
      <alignment horizontal="center" vertical="center"/>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8" fillId="0" borderId="1" xfId="0" applyFont="1" applyBorder="1" applyAlignment="1">
      <alignment horizontal="right" vertical="center"/>
    </xf>
    <xf numFmtId="0" fontId="1" fillId="2" borderId="1" xfId="0" applyFont="1" applyFill="1" applyBorder="1" applyAlignment="1">
      <alignment horizontal="center" wrapText="1"/>
    </xf>
    <xf numFmtId="0" fontId="1" fillId="2" borderId="3" xfId="0" applyFont="1" applyFill="1" applyBorder="1" applyAlignment="1">
      <alignment horizontal="center" wrapText="1"/>
    </xf>
    <xf numFmtId="0" fontId="41" fillId="6" borderId="1" xfId="5" applyFont="1" applyFill="1" applyBorder="1" applyAlignment="1">
      <alignment horizontal="left" vertical="center" wrapText="1"/>
    </xf>
    <xf numFmtId="0" fontId="1" fillId="2" borderId="1" xfId="0" applyFont="1" applyFill="1" applyBorder="1" applyAlignment="1">
      <alignment horizontal="center" vertical="center" wrapText="1"/>
    </xf>
    <xf numFmtId="0" fontId="15" fillId="9" borderId="2" xfId="0" applyFont="1" applyFill="1" applyBorder="1" applyAlignment="1" applyProtection="1">
      <alignment horizontal="left" vertical="center" wrapText="1"/>
      <protection locked="0"/>
    </xf>
    <xf numFmtId="0" fontId="15" fillId="9" borderId="4" xfId="0" applyFont="1" applyFill="1" applyBorder="1" applyAlignment="1" applyProtection="1">
      <alignment horizontal="left" vertical="center" wrapText="1"/>
      <protection locked="0"/>
    </xf>
    <xf numFmtId="0" fontId="15" fillId="9" borderId="3" xfId="0" applyFont="1" applyFill="1" applyBorder="1" applyAlignment="1" applyProtection="1">
      <alignment horizontal="left" vertical="center" wrapText="1"/>
      <protection locked="0"/>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166" fontId="15" fillId="6" borderId="2" xfId="0" applyNumberFormat="1" applyFont="1" applyFill="1" applyBorder="1" applyAlignment="1" applyProtection="1">
      <alignment horizontal="right" vertical="center" wrapText="1"/>
      <protection locked="0"/>
    </xf>
    <xf numFmtId="166" fontId="15" fillId="6" borderId="4" xfId="0" applyNumberFormat="1" applyFont="1" applyFill="1" applyBorder="1" applyAlignment="1" applyProtection="1">
      <alignment horizontal="right" vertical="center" wrapText="1"/>
      <protection locked="0"/>
    </xf>
    <xf numFmtId="166" fontId="15" fillId="6" borderId="3" xfId="0" applyNumberFormat="1" applyFont="1" applyFill="1" applyBorder="1" applyAlignment="1" applyProtection="1">
      <alignment horizontal="right" vertical="center" wrapText="1"/>
      <protection locked="0"/>
    </xf>
    <xf numFmtId="0" fontId="15" fillId="6" borderId="1" xfId="0" applyFont="1" applyFill="1" applyBorder="1" applyAlignment="1" applyProtection="1">
      <alignment horizontal="center" vertical="center" wrapText="1"/>
      <protection locked="0"/>
    </xf>
    <xf numFmtId="0" fontId="18" fillId="0" borderId="1" xfId="0" applyFont="1" applyBorder="1" applyAlignment="1">
      <alignment wrapText="1"/>
    </xf>
    <xf numFmtId="0" fontId="1" fillId="9" borderId="1" xfId="0" applyFont="1" applyFill="1" applyBorder="1" applyAlignment="1">
      <alignment horizontal="center" vertical="center"/>
    </xf>
    <xf numFmtId="0" fontId="1" fillId="3" borderId="1" xfId="0" applyFont="1" applyFill="1" applyBorder="1" applyAlignment="1">
      <alignment horizontal="center" vertical="center"/>
    </xf>
    <xf numFmtId="0" fontId="6" fillId="8" borderId="2" xfId="0" applyFont="1" applyFill="1" applyBorder="1" applyAlignment="1">
      <alignment horizontal="left" vertical="center"/>
    </xf>
    <xf numFmtId="0" fontId="6" fillId="8" borderId="4" xfId="0" applyFont="1" applyFill="1" applyBorder="1" applyAlignment="1">
      <alignment horizontal="left" vertical="center"/>
    </xf>
    <xf numFmtId="0" fontId="6" fillId="8" borderId="3" xfId="0" applyFont="1" applyFill="1" applyBorder="1" applyAlignment="1">
      <alignment horizontal="left" vertical="center"/>
    </xf>
    <xf numFmtId="0" fontId="15" fillId="9" borderId="2"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5" fillId="3" borderId="2"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17" fillId="7" borderId="1" xfId="0" applyFont="1" applyFill="1" applyBorder="1" applyAlignment="1">
      <alignment vertical="center"/>
    </xf>
    <xf numFmtId="0" fontId="4" fillId="5" borderId="1" xfId="0" applyFont="1" applyFill="1" applyBorder="1"/>
    <xf numFmtId="0" fontId="15" fillId="3" borderId="5"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7" fillId="7" borderId="8" xfId="0" applyFont="1" applyFill="1" applyBorder="1" applyAlignment="1">
      <alignment horizontal="center" vertical="center"/>
    </xf>
    <xf numFmtId="0" fontId="17" fillId="7" borderId="12" xfId="0" applyFont="1" applyFill="1" applyBorder="1" applyAlignment="1">
      <alignment horizontal="center" vertical="center"/>
    </xf>
    <xf numFmtId="0" fontId="17" fillId="7" borderId="11"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8" fillId="9" borderId="1" xfId="0" applyFont="1" applyFill="1" applyBorder="1" applyAlignment="1" applyProtection="1">
      <alignment horizontal="left" vertical="center" wrapText="1"/>
      <protection locked="0"/>
    </xf>
    <xf numFmtId="0" fontId="26" fillId="11" borderId="4" xfId="0" applyFont="1" applyFill="1" applyBorder="1" applyAlignment="1">
      <alignment horizontal="center" vertical="top" wrapText="1"/>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7" fillId="3" borderId="2" xfId="1" applyFont="1" applyFill="1" applyBorder="1" applyAlignment="1" applyProtection="1">
      <alignment horizontal="left" vertical="center" wrapText="1"/>
      <protection locked="0"/>
    </xf>
    <xf numFmtId="0" fontId="7" fillId="3" borderId="4" xfId="1" applyFont="1" applyFill="1" applyBorder="1" applyAlignment="1" applyProtection="1">
      <alignment horizontal="left" vertical="center" wrapText="1"/>
      <protection locked="0"/>
    </xf>
    <xf numFmtId="0" fontId="7" fillId="3" borderId="3" xfId="1" applyFont="1" applyFill="1" applyBorder="1" applyAlignment="1" applyProtection="1">
      <alignment horizontal="left" vertical="center" wrapText="1"/>
      <protection locked="0"/>
    </xf>
    <xf numFmtId="0" fontId="6" fillId="2" borderId="2" xfId="1" applyFill="1" applyBorder="1" applyAlignment="1">
      <alignment horizontal="center" vertical="center" wrapText="1"/>
    </xf>
    <xf numFmtId="0" fontId="6" fillId="2" borderId="3" xfId="1" applyFill="1" applyBorder="1" applyAlignment="1">
      <alignment horizontal="center" vertical="center" wrapText="1"/>
    </xf>
    <xf numFmtId="0" fontId="6" fillId="2" borderId="4" xfId="1" applyFill="1" applyBorder="1" applyAlignment="1">
      <alignment horizontal="center" vertical="center" wrapText="1"/>
    </xf>
    <xf numFmtId="0" fontId="25" fillId="7" borderId="2" xfId="1" applyFont="1" applyFill="1" applyBorder="1" applyAlignment="1" applyProtection="1">
      <alignment horizontal="center" vertical="center" wrapText="1"/>
      <protection locked="0"/>
    </xf>
    <xf numFmtId="0" fontId="25" fillId="7" borderId="4"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0" fontId="7" fillId="0" borderId="1" xfId="1" applyFont="1" applyBorder="1" applyAlignment="1" applyProtection="1">
      <alignment horizontal="right" vertical="center" wrapText="1"/>
      <protection locked="0"/>
    </xf>
    <xf numFmtId="3" fontId="7" fillId="3" borderId="2" xfId="1" applyNumberFormat="1" applyFont="1" applyFill="1" applyBorder="1" applyAlignment="1" applyProtection="1">
      <alignment horizontal="left" vertical="center" wrapText="1"/>
      <protection locked="0"/>
    </xf>
    <xf numFmtId="3" fontId="7" fillId="3" borderId="3" xfId="1" applyNumberFormat="1" applyFont="1" applyFill="1" applyBorder="1" applyAlignment="1" applyProtection="1">
      <alignment horizontal="left" vertical="center" wrapText="1"/>
      <protection locked="0"/>
    </xf>
    <xf numFmtId="0" fontId="7" fillId="0" borderId="1" xfId="1" applyFont="1" applyBorder="1" applyAlignment="1">
      <alignment horizontal="left" vertical="center" wrapText="1"/>
    </xf>
    <xf numFmtId="0" fontId="4" fillId="5" borderId="1" xfId="0" applyFont="1" applyFill="1" applyBorder="1" applyAlignment="1">
      <alignment horizontal="left"/>
    </xf>
    <xf numFmtId="0" fontId="18" fillId="0" borderId="1" xfId="0" applyFont="1" applyBorder="1" applyAlignment="1">
      <alignment horizontal="left" wrapText="1"/>
    </xf>
    <xf numFmtId="0" fontId="6" fillId="3" borderId="1" xfId="0" applyFont="1" applyFill="1" applyBorder="1" applyAlignment="1" applyProtection="1">
      <alignment horizontal="left" vertical="center" wrapText="1"/>
      <protection locked="0"/>
    </xf>
    <xf numFmtId="0" fontId="6" fillId="2" borderId="6" xfId="0" applyFont="1" applyFill="1" applyBorder="1" applyAlignment="1">
      <alignment horizontal="center" vertical="center" wrapText="1"/>
    </xf>
    <xf numFmtId="0" fontId="6" fillId="2" borderId="9" xfId="1" applyFill="1" applyBorder="1" applyAlignment="1">
      <alignment horizontal="center" vertical="center" wrapText="1"/>
    </xf>
    <xf numFmtId="0" fontId="6" fillId="2" borderId="13" xfId="1" applyFill="1" applyBorder="1" applyAlignment="1">
      <alignment horizontal="center" vertical="center" wrapText="1"/>
    </xf>
    <xf numFmtId="0" fontId="18" fillId="0" borderId="1" xfId="0" applyFont="1" applyBorder="1" applyAlignment="1">
      <alignment horizontal="left"/>
    </xf>
    <xf numFmtId="0" fontId="6" fillId="2" borderId="7" xfId="1" applyFill="1" applyBorder="1" applyAlignment="1">
      <alignment horizontal="center" vertical="center" wrapText="1"/>
    </xf>
    <xf numFmtId="0" fontId="6" fillId="9" borderId="1" xfId="0" applyFont="1" applyFill="1" applyBorder="1" applyAlignment="1" applyProtection="1">
      <alignment horizontal="left" vertical="center" wrapText="1"/>
      <protection locked="0"/>
    </xf>
    <xf numFmtId="0" fontId="25" fillId="7" borderId="2" xfId="1" applyFont="1" applyFill="1" applyBorder="1" applyAlignment="1">
      <alignment horizontal="left" vertical="center" wrapText="1"/>
    </xf>
    <xf numFmtId="0" fontId="25" fillId="7" borderId="4" xfId="1" applyFont="1" applyFill="1" applyBorder="1" applyAlignment="1">
      <alignment horizontal="left" vertical="center" wrapText="1"/>
    </xf>
    <xf numFmtId="0" fontId="18" fillId="0" borderId="2" xfId="0" applyFont="1" applyBorder="1" applyAlignment="1">
      <alignment horizontal="left"/>
    </xf>
    <xf numFmtId="0" fontId="6" fillId="2" borderId="8" xfId="1" applyFill="1" applyBorder="1" applyAlignment="1">
      <alignment horizontal="center" vertical="center" wrapText="1"/>
    </xf>
    <xf numFmtId="0" fontId="6" fillId="2" borderId="5" xfId="1" applyFill="1" applyBorder="1" applyAlignment="1">
      <alignment horizontal="center" vertical="center" wrapText="1"/>
    </xf>
    <xf numFmtId="0" fontId="25" fillId="7" borderId="2" xfId="1" applyFont="1" applyFill="1" applyBorder="1" applyAlignment="1">
      <alignment horizontal="center" vertical="center" wrapText="1"/>
    </xf>
    <xf numFmtId="0" fontId="25" fillId="7" borderId="4" xfId="1" applyFont="1" applyFill="1" applyBorder="1" applyAlignment="1">
      <alignment horizontal="center" vertical="center" wrapText="1"/>
    </xf>
    <xf numFmtId="0" fontId="6" fillId="2" borderId="1" xfId="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7" fillId="3" borderId="1" xfId="1" quotePrefix="1" applyFont="1" applyFill="1" applyBorder="1" applyAlignment="1" applyProtection="1">
      <alignment horizontal="center" vertical="center" wrapText="1"/>
      <protection locked="0"/>
    </xf>
    <xf numFmtId="0" fontId="7" fillId="2" borderId="2" xfId="1" applyFont="1" applyFill="1" applyBorder="1" applyAlignment="1">
      <alignment horizontal="right" vertical="center" wrapText="1"/>
    </xf>
    <xf numFmtId="0" fontId="7" fillId="2" borderId="3" xfId="1" applyFont="1" applyFill="1" applyBorder="1" applyAlignment="1">
      <alignment horizontal="right"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2" xfId="1" applyFont="1" applyFill="1" applyBorder="1" applyAlignment="1" applyProtection="1">
      <alignment vertical="center" wrapText="1"/>
      <protection locked="0"/>
    </xf>
    <xf numFmtId="0" fontId="7" fillId="3" borderId="4" xfId="1" applyFont="1" applyFill="1" applyBorder="1" applyAlignment="1" applyProtection="1">
      <alignment vertical="center" wrapText="1"/>
      <protection locked="0"/>
    </xf>
    <xf numFmtId="0" fontId="7" fillId="3" borderId="3" xfId="1" applyFont="1" applyFill="1" applyBorder="1" applyAlignment="1" applyProtection="1">
      <alignment vertical="center" wrapText="1"/>
      <protection locked="0"/>
    </xf>
    <xf numFmtId="0" fontId="41" fillId="6" borderId="2" xfId="5" applyFont="1" applyFill="1" applyBorder="1" applyAlignment="1">
      <alignment horizontal="left" vertical="center" wrapText="1"/>
    </xf>
    <xf numFmtId="0" fontId="41" fillId="6" borderId="4" xfId="5" applyFont="1" applyFill="1" applyBorder="1" applyAlignment="1">
      <alignment horizontal="left" vertical="center" wrapText="1"/>
    </xf>
    <xf numFmtId="0" fontId="41" fillId="6" borderId="3" xfId="5" applyFont="1" applyFill="1" applyBorder="1" applyAlignment="1">
      <alignment horizontal="left"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26" fillId="11" borderId="1" xfId="0" applyFont="1" applyFill="1" applyBorder="1" applyAlignment="1">
      <alignment horizontal="center" vertical="top" wrapText="1"/>
    </xf>
    <xf numFmtId="0" fontId="17" fillId="7" borderId="1" xfId="0" applyFont="1" applyFill="1" applyBorder="1" applyAlignment="1">
      <alignment horizontal="center" vertical="center" wrapText="1"/>
    </xf>
    <xf numFmtId="0" fontId="25" fillId="7" borderId="2" xfId="1" applyFont="1" applyFill="1" applyBorder="1" applyAlignment="1">
      <alignment horizontal="left" vertical="center"/>
    </xf>
    <xf numFmtId="0" fontId="25" fillId="7" borderId="4" xfId="1" applyFont="1" applyFill="1" applyBorder="1" applyAlignment="1">
      <alignment horizontal="left" vertical="center"/>
    </xf>
    <xf numFmtId="0" fontId="25" fillId="7" borderId="3" xfId="1" applyFont="1" applyFill="1" applyBorder="1" applyAlignment="1">
      <alignment horizontal="left" vertical="center"/>
    </xf>
    <xf numFmtId="0" fontId="18" fillId="3" borderId="4" xfId="0" applyFont="1" applyFill="1" applyBorder="1" applyAlignment="1" applyProtection="1">
      <alignment horizontal="center" vertical="center" wrapText="1"/>
      <protection locked="0"/>
    </xf>
    <xf numFmtId="3" fontId="6" fillId="2" borderId="1" xfId="1" applyNumberFormat="1" applyFill="1" applyBorder="1" applyAlignment="1">
      <alignment horizontal="center" vertical="center" wrapText="1"/>
    </xf>
    <xf numFmtId="0" fontId="25" fillId="7" borderId="1" xfId="1" applyFont="1" applyFill="1" applyBorder="1" applyAlignment="1">
      <alignment horizontal="center" vertical="center"/>
    </xf>
    <xf numFmtId="0" fontId="7" fillId="10" borderId="2" xfId="1" applyFont="1" applyFill="1" applyBorder="1" applyAlignment="1">
      <alignment horizontal="center" vertical="center" wrapText="1"/>
    </xf>
    <xf numFmtId="0" fontId="7" fillId="10" borderId="3" xfId="1" applyFont="1" applyFill="1" applyBorder="1" applyAlignment="1">
      <alignment horizontal="center" vertical="center" wrapText="1"/>
    </xf>
    <xf numFmtId="0" fontId="18" fillId="10" borderId="2" xfId="0" applyFont="1" applyFill="1" applyBorder="1" applyAlignment="1" applyProtection="1">
      <alignment horizontal="center" vertical="center" wrapText="1"/>
      <protection locked="0"/>
    </xf>
    <xf numFmtId="0" fontId="18" fillId="10" borderId="4" xfId="0" applyFont="1" applyFill="1" applyBorder="1" applyAlignment="1" applyProtection="1">
      <alignment horizontal="center" vertical="center" wrapText="1"/>
      <protection locked="0"/>
    </xf>
    <xf numFmtId="0" fontId="18" fillId="10" borderId="3" xfId="0" applyFont="1" applyFill="1" applyBorder="1" applyAlignment="1" applyProtection="1">
      <alignment horizontal="center" vertical="center" wrapText="1"/>
      <protection locked="0"/>
    </xf>
    <xf numFmtId="0" fontId="25" fillId="7" borderId="2" xfId="1" applyFont="1" applyFill="1" applyBorder="1" applyAlignment="1">
      <alignment horizontal="center" vertical="center"/>
    </xf>
    <xf numFmtId="0" fontId="25" fillId="7" borderId="4" xfId="1" applyFont="1" applyFill="1" applyBorder="1" applyAlignment="1">
      <alignment horizontal="center" vertical="center"/>
    </xf>
    <xf numFmtId="0" fontId="25" fillId="7" borderId="3"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5" fillId="7" borderId="3" xfId="1" applyFont="1" applyFill="1" applyBorder="1" applyAlignment="1">
      <alignment horizontal="center" vertical="center" wrapText="1"/>
    </xf>
    <xf numFmtId="0" fontId="6" fillId="2" borderId="12" xfId="1" applyFill="1" applyBorder="1" applyAlignment="1">
      <alignment horizontal="center" vertical="center" wrapText="1"/>
    </xf>
    <xf numFmtId="0" fontId="6" fillId="2" borderId="11" xfId="1" applyFill="1" applyBorder="1" applyAlignment="1">
      <alignment horizontal="center" vertical="center" wrapText="1"/>
    </xf>
    <xf numFmtId="0" fontId="6" fillId="2" borderId="6" xfId="1" applyFill="1" applyBorder="1" applyAlignment="1">
      <alignment horizontal="center" vertical="center" wrapText="1"/>
    </xf>
    <xf numFmtId="0" fontId="6" fillId="2" borderId="10" xfId="1" applyFill="1" applyBorder="1" applyAlignment="1">
      <alignment horizontal="center" vertical="center" wrapText="1"/>
    </xf>
    <xf numFmtId="0" fontId="15" fillId="6" borderId="8"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11" xfId="0" applyFont="1" applyFill="1" applyBorder="1" applyAlignment="1" applyProtection="1">
      <alignment horizontal="center" vertical="center" wrapText="1"/>
      <protection locked="0"/>
    </xf>
    <xf numFmtId="0" fontId="15" fillId="6" borderId="14" xfId="0" applyFont="1" applyFill="1" applyBorder="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15" fillId="6" borderId="15" xfId="0" applyFont="1" applyFill="1" applyBorder="1" applyAlignment="1" applyProtection="1">
      <alignment horizontal="center" vertical="center" wrapText="1"/>
      <protection locked="0"/>
    </xf>
    <xf numFmtId="0" fontId="15" fillId="6" borderId="5" xfId="0" applyFont="1" applyFill="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wrapText="1"/>
      <protection locked="0"/>
    </xf>
    <xf numFmtId="0" fontId="18" fillId="3" borderId="3" xfId="0" applyFont="1" applyFill="1" applyBorder="1" applyAlignment="1" applyProtection="1">
      <alignment horizontal="center" wrapText="1"/>
      <protection locked="0"/>
    </xf>
    <xf numFmtId="0" fontId="17" fillId="7" borderId="4" xfId="0" applyFont="1" applyFill="1" applyBorder="1" applyAlignment="1">
      <alignment horizontal="center"/>
    </xf>
    <xf numFmtId="0" fontId="18" fillId="3" borderId="4" xfId="0" applyFont="1" applyFill="1" applyBorder="1" applyAlignment="1" applyProtection="1">
      <alignment horizontal="center" wrapText="1"/>
      <protection locked="0"/>
    </xf>
    <xf numFmtId="0" fontId="4" fillId="5" borderId="2"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8" fillId="0" borderId="2" xfId="0" applyFont="1" applyBorder="1" applyAlignment="1">
      <alignment horizontal="left" vertical="center"/>
    </xf>
    <xf numFmtId="0" fontId="3" fillId="0" borderId="0" xfId="0" applyFont="1"/>
    <xf numFmtId="0" fontId="26" fillId="8" borderId="2" xfId="0" applyFont="1" applyFill="1" applyBorder="1" applyAlignment="1">
      <alignment vertical="center" wrapText="1"/>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18" fillId="0" borderId="2" xfId="0" applyFont="1" applyBorder="1" applyAlignment="1">
      <alignment wrapText="1"/>
    </xf>
    <xf numFmtId="0" fontId="18" fillId="0" borderId="4" xfId="0" applyFont="1" applyBorder="1" applyAlignment="1">
      <alignment wrapText="1"/>
    </xf>
    <xf numFmtId="0" fontId="18" fillId="0" borderId="3" xfId="0" applyFont="1" applyBorder="1" applyAlignment="1">
      <alignment wrapText="1"/>
    </xf>
    <xf numFmtId="0" fontId="1" fillId="9" borderId="2" xfId="0" applyFont="1" applyFill="1" applyBorder="1" applyAlignment="1">
      <alignment vertical="center"/>
    </xf>
    <xf numFmtId="0" fontId="1" fillId="9" borderId="4" xfId="0" applyFont="1" applyFill="1" applyBorder="1" applyAlignment="1">
      <alignment vertical="center"/>
    </xf>
    <xf numFmtId="0" fontId="1" fillId="9" borderId="3" xfId="0"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0" fontId="1" fillId="3" borderId="3" xfId="0" applyFont="1" applyFill="1" applyBorder="1" applyAlignment="1">
      <alignment vertical="center"/>
    </xf>
    <xf numFmtId="0" fontId="26" fillId="11" borderId="2" xfId="0" applyFont="1" applyFill="1" applyBorder="1" applyAlignment="1">
      <alignment horizontal="center" vertical="top" wrapText="1"/>
    </xf>
    <xf numFmtId="0" fontId="17" fillId="7" borderId="2" xfId="0" applyFont="1" applyFill="1" applyBorder="1" applyAlignment="1">
      <alignment vertical="center"/>
    </xf>
    <xf numFmtId="0" fontId="17" fillId="7" borderId="4" xfId="0" applyFont="1" applyFill="1" applyBorder="1" applyAlignment="1">
      <alignment vertical="center"/>
    </xf>
    <xf numFmtId="0" fontId="17" fillId="7" borderId="3" xfId="0" applyFont="1" applyFill="1" applyBorder="1" applyAlignment="1">
      <alignment vertical="center"/>
    </xf>
    <xf numFmtId="0" fontId="4" fillId="5" borderId="2" xfId="0" applyFont="1" applyFill="1" applyBorder="1"/>
    <xf numFmtId="0" fontId="4" fillId="5" borderId="4" xfId="0" applyFont="1" applyFill="1" applyBorder="1"/>
    <xf numFmtId="0" fontId="4" fillId="5" borderId="3" xfId="0" applyFont="1" applyFill="1" applyBorder="1"/>
    <xf numFmtId="0" fontId="4" fillId="5"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7" fillId="9" borderId="1" xfId="0" applyFont="1" applyFill="1" applyBorder="1" applyAlignment="1" applyProtection="1">
      <alignment horizontal="left" vertical="center" wrapText="1"/>
      <protection locked="0"/>
    </xf>
    <xf numFmtId="0" fontId="6" fillId="8"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0" fillId="0" borderId="1" xfId="0" applyBorder="1" applyAlignment="1">
      <alignment horizontal="left" vertical="center" wrapText="1"/>
    </xf>
    <xf numFmtId="0" fontId="4" fillId="5" borderId="1" xfId="0" applyFont="1" applyFill="1" applyBorder="1" applyAlignment="1">
      <alignment horizontal="left" vertical="center" wrapText="1"/>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1" fillId="6" borderId="2" xfId="0" applyFont="1" applyFill="1" applyBorder="1" applyAlignment="1">
      <alignment vertical="center" wrapText="1"/>
    </xf>
    <xf numFmtId="0" fontId="1" fillId="6" borderId="4" xfId="0" applyFont="1" applyFill="1" applyBorder="1" applyAlignment="1">
      <alignment vertical="center" wrapText="1"/>
    </xf>
    <xf numFmtId="0" fontId="1" fillId="6" borderId="3" xfId="0" applyFont="1" applyFill="1" applyBorder="1" applyAlignment="1">
      <alignment vertical="center" wrapText="1"/>
    </xf>
    <xf numFmtId="0" fontId="1" fillId="6" borderId="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0" borderId="1" xfId="0" applyBorder="1" applyAlignment="1">
      <alignment horizontal="left"/>
    </xf>
    <xf numFmtId="0" fontId="7" fillId="9" borderId="2" xfId="0" applyFont="1" applyFill="1" applyBorder="1" applyAlignment="1" applyProtection="1">
      <alignment horizontal="left" vertical="center" wrapText="1"/>
      <protection locked="0"/>
    </xf>
    <xf numFmtId="0" fontId="7" fillId="9" borderId="4" xfId="0" applyFont="1" applyFill="1" applyBorder="1" applyAlignment="1" applyProtection="1">
      <alignment horizontal="left" vertical="center" wrapText="1"/>
      <protection locked="0"/>
    </xf>
    <xf numFmtId="0" fontId="7" fillId="9" borderId="3" xfId="0" applyFont="1" applyFill="1" applyBorder="1" applyAlignment="1" applyProtection="1">
      <alignment horizontal="left" vertical="center" wrapText="1"/>
      <protection locked="0"/>
    </xf>
    <xf numFmtId="0" fontId="25" fillId="7" borderId="1" xfId="1" applyFont="1" applyFill="1" applyBorder="1" applyAlignment="1">
      <alignment horizontal="center" vertical="center" wrapText="1"/>
    </xf>
    <xf numFmtId="0" fontId="25" fillId="7" borderId="1" xfId="1" applyFont="1" applyFill="1" applyBorder="1" applyAlignment="1">
      <alignment horizontal="left" vertical="center" wrapText="1"/>
    </xf>
    <xf numFmtId="0" fontId="16" fillId="2" borderId="9" xfId="1" applyFont="1" applyFill="1" applyBorder="1" applyAlignment="1">
      <alignment horizontal="center" wrapText="1"/>
    </xf>
    <xf numFmtId="0" fontId="16" fillId="2" borderId="7" xfId="1" applyFont="1" applyFill="1" applyBorder="1" applyAlignment="1">
      <alignment horizontal="center" wrapText="1"/>
    </xf>
    <xf numFmtId="0" fontId="16" fillId="2" borderId="12" xfId="1" applyFont="1" applyFill="1" applyBorder="1" applyAlignment="1">
      <alignment horizontal="center" wrapText="1"/>
    </xf>
    <xf numFmtId="0" fontId="16" fillId="2" borderId="6" xfId="1" applyFont="1" applyFill="1" applyBorder="1" applyAlignment="1">
      <alignment horizontal="center" wrapText="1"/>
    </xf>
    <xf numFmtId="0" fontId="16" fillId="2" borderId="11" xfId="1" applyFont="1" applyFill="1" applyBorder="1" applyAlignment="1">
      <alignment horizontal="center" wrapText="1"/>
    </xf>
    <xf numFmtId="0" fontId="16" fillId="2" borderId="10" xfId="1" applyFont="1" applyFill="1" applyBorder="1" applyAlignment="1">
      <alignment horizontal="center" wrapText="1"/>
    </xf>
    <xf numFmtId="0" fontId="14" fillId="2" borderId="8" xfId="1" applyFont="1" applyFill="1" applyBorder="1" applyAlignment="1">
      <alignment horizontal="left" vertical="top" wrapText="1"/>
    </xf>
    <xf numFmtId="0" fontId="14" fillId="2" borderId="5" xfId="1" applyFont="1" applyFill="1" applyBorder="1" applyAlignment="1">
      <alignment horizontal="left" vertical="top" wrapText="1"/>
    </xf>
    <xf numFmtId="0" fontId="32" fillId="7" borderId="1" xfId="1" applyFont="1" applyFill="1" applyBorder="1" applyAlignment="1">
      <alignment horizontal="center"/>
    </xf>
    <xf numFmtId="0" fontId="3" fillId="9" borderId="1"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18" fillId="2" borderId="1" xfId="0" applyFont="1" applyFill="1" applyBorder="1" applyAlignment="1">
      <alignment horizontal="right"/>
    </xf>
  </cellXfs>
  <cellStyles count="8">
    <cellStyle name="Comma" xfId="7" builtinId="3"/>
    <cellStyle name="Currency" xfId="3" builtinId="4"/>
    <cellStyle name="Normal" xfId="0" builtinId="0"/>
    <cellStyle name="Normal 10 2" xfId="1" xr:uid="{F1A92500-FBAF-4BE8-9DC1-22A6BC62D966}"/>
    <cellStyle name="Normal 2" xfId="5" xr:uid="{760633DF-3E92-48AD-B0E0-6154370F7030}"/>
    <cellStyle name="Normal 3" xfId="6" xr:uid="{6BBC3F1E-DF5C-4021-B153-6CD088AAE008}"/>
    <cellStyle name="Normal 7 2" xfId="2" xr:uid="{B23C59B6-394D-45B6-986F-77DAFE9BAB76}"/>
    <cellStyle name="Percent" xfId="4" builtinId="5"/>
  </cellStyles>
  <dxfs count="35">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0"/>
        </patternFill>
      </fill>
    </dxf>
    <dxf>
      <fill>
        <patternFill>
          <bgColor theme="0" tint="-4.9989318521683403E-2"/>
        </patternFill>
      </fill>
    </dxf>
    <dxf>
      <numFmt numFmtId="13" formatCode="0%"/>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tint="-4.9989318521683403E-2"/>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FF0066"/>
      <color rgb="FFFF6600"/>
      <color rgb="FF99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19050</xdr:colOff>
      <xdr:row>7</xdr:row>
      <xdr:rowOff>19050</xdr:rowOff>
    </xdr:to>
    <xdr:pic>
      <xdr:nvPicPr>
        <xdr:cNvPr id="2" name="Picture 2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171950"/>
          <a:ext cx="19050" cy="19050"/>
        </a:xfrm>
        <a:prstGeom prst="rect">
          <a:avLst/>
        </a:prstGeom>
        <a:noFill/>
      </xdr:spPr>
    </xdr:pic>
    <xdr:clientData/>
  </xdr:twoCellAnchor>
  <xdr:twoCellAnchor editAs="oneCell">
    <xdr:from>
      <xdr:col>11</xdr:col>
      <xdr:colOff>0</xdr:colOff>
      <xdr:row>7</xdr:row>
      <xdr:rowOff>0</xdr:rowOff>
    </xdr:from>
    <xdr:to>
      <xdr:col>11</xdr:col>
      <xdr:colOff>19050</xdr:colOff>
      <xdr:row>7</xdr:row>
      <xdr:rowOff>19050</xdr:rowOff>
    </xdr:to>
    <xdr:pic>
      <xdr:nvPicPr>
        <xdr:cNvPr id="3" name="Picture 2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476750"/>
          <a:ext cx="19050" cy="19050"/>
        </a:xfrm>
        <a:prstGeom prst="rect">
          <a:avLst/>
        </a:prstGeom>
        <a:noFill/>
      </xdr:spPr>
    </xdr:pic>
    <xdr:clientData/>
  </xdr:twoCellAnchor>
  <xdr:oneCellAnchor>
    <xdr:from>
      <xdr:col>11</xdr:col>
      <xdr:colOff>0</xdr:colOff>
      <xdr:row>6</xdr:row>
      <xdr:rowOff>0</xdr:rowOff>
    </xdr:from>
    <xdr:ext cx="19050" cy="19050"/>
    <xdr:pic>
      <xdr:nvPicPr>
        <xdr:cNvPr id="15" name="Picture 26">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6</xdr:row>
      <xdr:rowOff>0</xdr:rowOff>
    </xdr:from>
    <xdr:ext cx="19050" cy="19050"/>
    <xdr:pic>
      <xdr:nvPicPr>
        <xdr:cNvPr id="16" name="Picture 26">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5</xdr:row>
      <xdr:rowOff>0</xdr:rowOff>
    </xdr:from>
    <xdr:ext cx="19050" cy="19050"/>
    <xdr:pic>
      <xdr:nvPicPr>
        <xdr:cNvPr id="17" name="Picture 2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oneCellAnchor>
    <xdr:from>
      <xdr:col>11</xdr:col>
      <xdr:colOff>0</xdr:colOff>
      <xdr:row>5</xdr:row>
      <xdr:rowOff>0</xdr:rowOff>
    </xdr:from>
    <xdr:ext cx="19050" cy="19050"/>
    <xdr:pic>
      <xdr:nvPicPr>
        <xdr:cNvPr id="18" name="Picture 26">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371475</xdr:colOff>
          <xdr:row>6</xdr:row>
          <xdr:rowOff>314325</xdr:rowOff>
        </xdr:from>
        <xdr:to>
          <xdr:col>6</xdr:col>
          <xdr:colOff>800100</xdr:colOff>
          <xdr:row>8</xdr:row>
          <xdr:rowOff>9525</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A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7</xdr:row>
          <xdr:rowOff>314325</xdr:rowOff>
        </xdr:from>
        <xdr:to>
          <xdr:col>6</xdr:col>
          <xdr:colOff>800100</xdr:colOff>
          <xdr:row>9</xdr:row>
          <xdr:rowOff>19050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A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xdr:row>
          <xdr:rowOff>314325</xdr:rowOff>
        </xdr:from>
        <xdr:to>
          <xdr:col>6</xdr:col>
          <xdr:colOff>800100</xdr:colOff>
          <xdr:row>10</xdr:row>
          <xdr:rowOff>19050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A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12</xdr:row>
          <xdr:rowOff>314325</xdr:rowOff>
        </xdr:from>
        <xdr:to>
          <xdr:col>6</xdr:col>
          <xdr:colOff>800100</xdr:colOff>
          <xdr:row>14</xdr:row>
          <xdr:rowOff>9525</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A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13</xdr:row>
          <xdr:rowOff>314325</xdr:rowOff>
        </xdr:from>
        <xdr:to>
          <xdr:col>6</xdr:col>
          <xdr:colOff>800100</xdr:colOff>
          <xdr:row>15</xdr:row>
          <xdr:rowOff>19050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A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314325</xdr:rowOff>
        </xdr:from>
        <xdr:to>
          <xdr:col>6</xdr:col>
          <xdr:colOff>800100</xdr:colOff>
          <xdr:row>16</xdr:row>
          <xdr:rowOff>19050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A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18</xdr:row>
          <xdr:rowOff>466725</xdr:rowOff>
        </xdr:from>
        <xdr:to>
          <xdr:col>6</xdr:col>
          <xdr:colOff>800100</xdr:colOff>
          <xdr:row>20</xdr:row>
          <xdr:rowOff>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A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19</xdr:row>
          <xdr:rowOff>314325</xdr:rowOff>
        </xdr:from>
        <xdr:to>
          <xdr:col>6</xdr:col>
          <xdr:colOff>800100</xdr:colOff>
          <xdr:row>21</xdr:row>
          <xdr:rowOff>19050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A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20</xdr:row>
          <xdr:rowOff>314325</xdr:rowOff>
        </xdr:from>
        <xdr:to>
          <xdr:col>6</xdr:col>
          <xdr:colOff>800100</xdr:colOff>
          <xdr:row>22</xdr:row>
          <xdr:rowOff>19050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A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24</xdr:row>
          <xdr:rowOff>628650</xdr:rowOff>
        </xdr:from>
        <xdr:to>
          <xdr:col>6</xdr:col>
          <xdr:colOff>800100</xdr:colOff>
          <xdr:row>26</xdr:row>
          <xdr:rowOff>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A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25</xdr:row>
          <xdr:rowOff>314325</xdr:rowOff>
        </xdr:from>
        <xdr:to>
          <xdr:col>6</xdr:col>
          <xdr:colOff>800100</xdr:colOff>
          <xdr:row>27</xdr:row>
          <xdr:rowOff>19050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A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26</xdr:row>
          <xdr:rowOff>314325</xdr:rowOff>
        </xdr:from>
        <xdr:to>
          <xdr:col>6</xdr:col>
          <xdr:colOff>800100</xdr:colOff>
          <xdr:row>28</xdr:row>
          <xdr:rowOff>19050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A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11</xdr:row>
          <xdr:rowOff>0</xdr:rowOff>
        </xdr:from>
        <xdr:to>
          <xdr:col>6</xdr:col>
          <xdr:colOff>666750</xdr:colOff>
          <xdr:row>12</xdr:row>
          <xdr:rowOff>28575</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B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12</xdr:row>
          <xdr:rowOff>0</xdr:rowOff>
        </xdr:from>
        <xdr:to>
          <xdr:col>6</xdr:col>
          <xdr:colOff>666750</xdr:colOff>
          <xdr:row>13</xdr:row>
          <xdr:rowOff>28575</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B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13</xdr:row>
          <xdr:rowOff>0</xdr:rowOff>
        </xdr:from>
        <xdr:to>
          <xdr:col>6</xdr:col>
          <xdr:colOff>666750</xdr:colOff>
          <xdr:row>14</xdr:row>
          <xdr:rowOff>28575</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B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14</xdr:row>
          <xdr:rowOff>0</xdr:rowOff>
        </xdr:from>
        <xdr:to>
          <xdr:col>6</xdr:col>
          <xdr:colOff>666750</xdr:colOff>
          <xdr:row>15</xdr:row>
          <xdr:rowOff>28575</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B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15</xdr:row>
          <xdr:rowOff>0</xdr:rowOff>
        </xdr:from>
        <xdr:to>
          <xdr:col>6</xdr:col>
          <xdr:colOff>666750</xdr:colOff>
          <xdr:row>16</xdr:row>
          <xdr:rowOff>28575</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B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17</xdr:row>
          <xdr:rowOff>0</xdr:rowOff>
        </xdr:from>
        <xdr:to>
          <xdr:col>6</xdr:col>
          <xdr:colOff>666750</xdr:colOff>
          <xdr:row>18</xdr:row>
          <xdr:rowOff>28575</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18</xdr:row>
          <xdr:rowOff>0</xdr:rowOff>
        </xdr:from>
        <xdr:to>
          <xdr:col>6</xdr:col>
          <xdr:colOff>666750</xdr:colOff>
          <xdr:row>19</xdr:row>
          <xdr:rowOff>28575</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19</xdr:row>
          <xdr:rowOff>0</xdr:rowOff>
        </xdr:from>
        <xdr:to>
          <xdr:col>6</xdr:col>
          <xdr:colOff>666750</xdr:colOff>
          <xdr:row>20</xdr:row>
          <xdr:rowOff>28575</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20</xdr:row>
          <xdr:rowOff>0</xdr:rowOff>
        </xdr:from>
        <xdr:to>
          <xdr:col>6</xdr:col>
          <xdr:colOff>666750</xdr:colOff>
          <xdr:row>21</xdr:row>
          <xdr:rowOff>28575</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21</xdr:row>
          <xdr:rowOff>0</xdr:rowOff>
        </xdr:from>
        <xdr:to>
          <xdr:col>6</xdr:col>
          <xdr:colOff>666750</xdr:colOff>
          <xdr:row>22</xdr:row>
          <xdr:rowOff>28575</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29</xdr:row>
          <xdr:rowOff>0</xdr:rowOff>
        </xdr:from>
        <xdr:to>
          <xdr:col>4</xdr:col>
          <xdr:colOff>876300</xdr:colOff>
          <xdr:row>30</xdr:row>
          <xdr:rowOff>19050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B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30</xdr:row>
          <xdr:rowOff>0</xdr:rowOff>
        </xdr:from>
        <xdr:to>
          <xdr:col>4</xdr:col>
          <xdr:colOff>876300</xdr:colOff>
          <xdr:row>31</xdr:row>
          <xdr:rowOff>19050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B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31</xdr:row>
          <xdr:rowOff>0</xdr:rowOff>
        </xdr:from>
        <xdr:to>
          <xdr:col>4</xdr:col>
          <xdr:colOff>876300</xdr:colOff>
          <xdr:row>32</xdr:row>
          <xdr:rowOff>19050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B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32</xdr:row>
          <xdr:rowOff>0</xdr:rowOff>
        </xdr:from>
        <xdr:to>
          <xdr:col>4</xdr:col>
          <xdr:colOff>876300</xdr:colOff>
          <xdr:row>33</xdr:row>
          <xdr:rowOff>19050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B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33</xdr:row>
          <xdr:rowOff>0</xdr:rowOff>
        </xdr:from>
        <xdr:to>
          <xdr:col>4</xdr:col>
          <xdr:colOff>876300</xdr:colOff>
          <xdr:row>34</xdr:row>
          <xdr:rowOff>19050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B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35</xdr:row>
          <xdr:rowOff>0</xdr:rowOff>
        </xdr:from>
        <xdr:to>
          <xdr:col>4</xdr:col>
          <xdr:colOff>876300</xdr:colOff>
          <xdr:row>36</xdr:row>
          <xdr:rowOff>19050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B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36</xdr:row>
          <xdr:rowOff>0</xdr:rowOff>
        </xdr:from>
        <xdr:to>
          <xdr:col>4</xdr:col>
          <xdr:colOff>876300</xdr:colOff>
          <xdr:row>37</xdr:row>
          <xdr:rowOff>19050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B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37</xdr:row>
          <xdr:rowOff>0</xdr:rowOff>
        </xdr:from>
        <xdr:to>
          <xdr:col>4</xdr:col>
          <xdr:colOff>876300</xdr:colOff>
          <xdr:row>38</xdr:row>
          <xdr:rowOff>19050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B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38</xdr:row>
          <xdr:rowOff>0</xdr:rowOff>
        </xdr:from>
        <xdr:to>
          <xdr:col>4</xdr:col>
          <xdr:colOff>876300</xdr:colOff>
          <xdr:row>39</xdr:row>
          <xdr:rowOff>19050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B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39</xdr:row>
          <xdr:rowOff>0</xdr:rowOff>
        </xdr:from>
        <xdr:to>
          <xdr:col>4</xdr:col>
          <xdr:colOff>876300</xdr:colOff>
          <xdr:row>40</xdr:row>
          <xdr:rowOff>19050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B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yserda.org\DATA\SMI%20-%20Multifamily%20Technical%20Assistance\Program%20Management\Low%20Carbon%20Pathways%20-%20Final%20Program%20Docs\Final%20For%20Web%20v5\Workscope-Tool-LIVE.xlsx" TargetMode="External"/><Relationship Id="rId1" Type="http://schemas.openxmlformats.org/officeDocument/2006/relationships/externalLinkPath" Target="/SMI%20-%20Multifamily%20Technical%20Assistance/Program%20Management/Low%20Carbon%20Pathways%20-%20Final%20Program%20Docs/Final%20For%20Web%20v5/Workscope-Tool-LIV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va.skorupka\Downloads\Workscope-Tool-Ventilation%20(1).xlsx" TargetMode="External"/><Relationship Id="rId1" Type="http://schemas.openxmlformats.org/officeDocument/2006/relationships/externalLinkPath" Target="file:///C:\Users\eva.skorupka\Downloads\Workscope-Tool-Ventila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Project Info"/>
      <sheetName val="Env Pre-const"/>
      <sheetName val="Env Const"/>
      <sheetName val="Code Vent Pre-const"/>
      <sheetName val="Code Vent TestOut &amp; Const"/>
      <sheetName val="H&amp;C Pre-const"/>
      <sheetName val="H&amp;C Const"/>
      <sheetName val="DHW Pre-const"/>
      <sheetName val="DHW Const"/>
      <sheetName val="Appliances Pre-const"/>
      <sheetName val="Appliances Const"/>
      <sheetName val="Add-On Air Sealing Pre-const"/>
      <sheetName val="Add-On Air Sealing Const"/>
      <sheetName val="ARCHIVED Add-On Steam Pre-const"/>
      <sheetName val="ARCHIVED Add-On Steam Const"/>
      <sheetName val="Add-On Vent Pre-const"/>
      <sheetName val="Add-On Vent Const"/>
      <sheetName val="Pre-const QC Feedback"/>
      <sheetName val="Const QC Feedback"/>
      <sheetName val="Data Validation"/>
      <sheetName val="Version Tr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H21" t="str">
            <v>Awning</v>
          </cell>
          <cell r="I21" t="str">
            <v>Aluminum</v>
          </cell>
          <cell r="L21" t="str">
            <v>Estimated</v>
          </cell>
          <cell r="N21" t="str">
            <v>Yes</v>
          </cell>
          <cell r="P21" t="str">
            <v>Solid Wood</v>
          </cell>
        </row>
        <row r="22">
          <cell r="H22" t="str">
            <v>Casement</v>
          </cell>
          <cell r="I22" t="str">
            <v>Wood</v>
          </cell>
          <cell r="L22" t="str">
            <v>Reported by Site Staff</v>
          </cell>
          <cell r="N22" t="str">
            <v>No</v>
          </cell>
          <cell r="P22" t="str">
            <v>Solid Metal</v>
          </cell>
        </row>
        <row r="23">
          <cell r="H23" t="str">
            <v>Fixed</v>
          </cell>
          <cell r="I23" t="str">
            <v>Fiberglass</v>
          </cell>
          <cell r="L23" t="str">
            <v>From Drawings</v>
          </cell>
          <cell r="P23" t="str">
            <v>Hollow Wood</v>
          </cell>
        </row>
        <row r="24">
          <cell r="H24" t="str">
            <v>Hopper</v>
          </cell>
          <cell r="I24" t="str">
            <v>Vinyl</v>
          </cell>
          <cell r="L24" t="str">
            <v>Visual Confirmation</v>
          </cell>
          <cell r="P24" t="str">
            <v>Hollow Metal</v>
          </cell>
        </row>
        <row r="25">
          <cell r="H25" t="str">
            <v>Single Hung</v>
          </cell>
          <cell r="I25" t="str">
            <v>Other, (Please describe in Additional Notes)</v>
          </cell>
          <cell r="P25" t="str">
            <v>Wood, Insulated Core</v>
          </cell>
        </row>
        <row r="26">
          <cell r="H26" t="str">
            <v>Double Hung</v>
          </cell>
          <cell r="P26" t="str">
            <v>Metal, Insulated Core</v>
          </cell>
        </row>
        <row r="27">
          <cell r="H27" t="str">
            <v>Single Sliding</v>
          </cell>
          <cell r="P27" t="str">
            <v>Glass</v>
          </cell>
        </row>
        <row r="28">
          <cell r="H28" t="str">
            <v>Double Sliding</v>
          </cell>
          <cell r="P28" t="str">
            <v>Glass Slider</v>
          </cell>
        </row>
        <row r="29">
          <cell r="H29" t="str">
            <v>Other, (Please describe in Additional Notes)</v>
          </cell>
          <cell r="P29" t="str">
            <v>Other, (Please describe in Additional Notes)</v>
          </cell>
        </row>
        <row r="87">
          <cell r="P87" t="str">
            <v>Yes</v>
          </cell>
        </row>
        <row r="88">
          <cell r="P88" t="str">
            <v>No</v>
          </cell>
        </row>
        <row r="89">
          <cell r="P89" t="str">
            <v>N/A</v>
          </cell>
        </row>
        <row r="104">
          <cell r="M104" t="str">
            <v>AFUE</v>
          </cell>
          <cell r="AB104" t="str">
            <v>SEER</v>
          </cell>
          <cell r="AF104" t="str">
            <v>Chilled Water</v>
          </cell>
        </row>
        <row r="105">
          <cell r="M105" t="str">
            <v>Et</v>
          </cell>
          <cell r="AB105" t="str">
            <v>EER</v>
          </cell>
          <cell r="AF105" t="str">
            <v>Forced Air</v>
          </cell>
        </row>
        <row r="106">
          <cell r="M106" t="str">
            <v>HSPF</v>
          </cell>
          <cell r="AB106" t="str">
            <v>COP</v>
          </cell>
          <cell r="AF106" t="str">
            <v>N/A</v>
          </cell>
        </row>
        <row r="107">
          <cell r="M107" t="str">
            <v>COP</v>
          </cell>
        </row>
        <row r="120">
          <cell r="C120" t="str">
            <v>Centralized</v>
          </cell>
          <cell r="D120" t="str">
            <v>Rooftop</v>
          </cell>
          <cell r="G120" t="str">
            <v>Extremely Leaky</v>
          </cell>
        </row>
        <row r="121">
          <cell r="C121" t="str">
            <v>Unitized</v>
          </cell>
          <cell r="D121" t="str">
            <v>In-unit</v>
          </cell>
          <cell r="G121" t="str">
            <v>Moderately Leaky</v>
          </cell>
        </row>
        <row r="122">
          <cell r="D122" t="str">
            <v>Basement</v>
          </cell>
          <cell r="G122" t="str">
            <v>Minimally Leaky</v>
          </cell>
        </row>
        <row r="123">
          <cell r="D123" t="str">
            <v>Other, (Please describe in Additional Notes)</v>
          </cell>
          <cell r="G123" t="str">
            <v>N/A</v>
          </cell>
        </row>
      </sheetData>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Project Info"/>
      <sheetName val="Env Pre-const"/>
      <sheetName val="Env Const"/>
      <sheetName val="Env Vent Pre-const"/>
      <sheetName val="Env Vent TestOut &amp; Const"/>
      <sheetName val="Vent Pre-const"/>
      <sheetName val="Vent Const"/>
      <sheetName val="H&amp;C Pre-const"/>
      <sheetName val="H&amp;C Const"/>
      <sheetName val="DHW Pre-const"/>
      <sheetName val="DHW Const"/>
      <sheetName val="Stove Pre-const"/>
      <sheetName val="Stove Const"/>
      <sheetName val="Air Sealing Pre-const"/>
      <sheetName val="Air Sealing Const"/>
      <sheetName val="Steam Pre-const"/>
      <sheetName val="Steam Const"/>
      <sheetName val="Pre-const QC Feedback"/>
      <sheetName val="Const QC Feedback"/>
      <sheetName val="Data Validation"/>
      <sheetName val="Version Tr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H21" t="str">
            <v>Awning</v>
          </cell>
          <cell r="I21" t="str">
            <v>Aluminum</v>
          </cell>
          <cell r="L21" t="str">
            <v>Estimated</v>
          </cell>
          <cell r="N21" t="str">
            <v>Yes</v>
          </cell>
          <cell r="P21" t="str">
            <v>Solid Wood</v>
          </cell>
        </row>
        <row r="22">
          <cell r="H22" t="str">
            <v>Casement</v>
          </cell>
          <cell r="I22" t="str">
            <v>Wood</v>
          </cell>
          <cell r="L22" t="str">
            <v>Reported by Site Staff</v>
          </cell>
          <cell r="N22" t="str">
            <v>No</v>
          </cell>
          <cell r="P22" t="str">
            <v>Solid Metal</v>
          </cell>
        </row>
        <row r="23">
          <cell r="H23" t="str">
            <v>Fixed</v>
          </cell>
          <cell r="I23" t="str">
            <v>Fiberglass</v>
          </cell>
          <cell r="L23" t="str">
            <v>From Drawings</v>
          </cell>
          <cell r="P23" t="str">
            <v>Hollow Wood</v>
          </cell>
        </row>
        <row r="24">
          <cell r="H24" t="str">
            <v>Hopper</v>
          </cell>
          <cell r="I24" t="str">
            <v>Vinyl</v>
          </cell>
          <cell r="L24" t="str">
            <v>Visual Confirmation</v>
          </cell>
          <cell r="P24" t="str">
            <v>Hollow Metal</v>
          </cell>
        </row>
        <row r="25">
          <cell r="H25" t="str">
            <v>Single Hung</v>
          </cell>
          <cell r="I25" t="str">
            <v>Other, (Please describe in Additional Notes)</v>
          </cell>
          <cell r="P25" t="str">
            <v>Wood, Insulated Core</v>
          </cell>
        </row>
        <row r="26">
          <cell r="H26" t="str">
            <v>Double Hung</v>
          </cell>
          <cell r="P26" t="str">
            <v>Metal, Insulated Core</v>
          </cell>
        </row>
        <row r="27">
          <cell r="H27" t="str">
            <v>Single Sliding</v>
          </cell>
          <cell r="P27" t="str">
            <v>Glass</v>
          </cell>
        </row>
        <row r="28">
          <cell r="H28" t="str">
            <v>Double Sliding</v>
          </cell>
          <cell r="P28" t="str">
            <v>Glass Slider</v>
          </cell>
        </row>
        <row r="29">
          <cell r="H29" t="str">
            <v>Other, (Please describe in Additional Notes)</v>
          </cell>
          <cell r="P29" t="str">
            <v>Other, (Please describe in Additional Notes)</v>
          </cell>
        </row>
        <row r="87">
          <cell r="P87" t="str">
            <v>Yes</v>
          </cell>
        </row>
        <row r="88">
          <cell r="P88" t="str">
            <v>No</v>
          </cell>
        </row>
        <row r="89">
          <cell r="P89" t="str">
            <v>N/A</v>
          </cell>
        </row>
        <row r="104">
          <cell r="M104" t="str">
            <v>AFUE</v>
          </cell>
          <cell r="AB104" t="str">
            <v>SEER</v>
          </cell>
          <cell r="AF104" t="str">
            <v>Chilled Water</v>
          </cell>
        </row>
        <row r="105">
          <cell r="M105" t="str">
            <v>Et</v>
          </cell>
          <cell r="AB105" t="str">
            <v>EER</v>
          </cell>
          <cell r="AF105" t="str">
            <v>Forced Air</v>
          </cell>
        </row>
        <row r="106">
          <cell r="M106" t="str">
            <v>HSPF</v>
          </cell>
          <cell r="AB106" t="str">
            <v>COP</v>
          </cell>
          <cell r="AF106" t="str">
            <v>N/A</v>
          </cell>
        </row>
        <row r="107">
          <cell r="M107" t="str">
            <v>COP</v>
          </cell>
        </row>
        <row r="120">
          <cell r="C120" t="str">
            <v>Centralized</v>
          </cell>
          <cell r="D120" t="str">
            <v>Rooftop</v>
          </cell>
          <cell r="F120" t="str">
            <v>Yes - MAU</v>
          </cell>
          <cell r="G120" t="str">
            <v>Extremely Leaky</v>
          </cell>
        </row>
        <row r="121">
          <cell r="C121" t="str">
            <v>Unitized</v>
          </cell>
          <cell r="D121" t="str">
            <v>In-unit</v>
          </cell>
          <cell r="F121" t="str">
            <v>Yes - ERV/HRV</v>
          </cell>
          <cell r="G121" t="str">
            <v>Moderately Leaky</v>
          </cell>
        </row>
        <row r="122">
          <cell r="D122" t="str">
            <v>Basement</v>
          </cell>
          <cell r="F122" t="str">
            <v>Yes - Economizer</v>
          </cell>
          <cell r="G122" t="str">
            <v>Minimally Leaky</v>
          </cell>
        </row>
        <row r="123">
          <cell r="D123" t="str">
            <v>Other, (Please describe in Additional Notes)</v>
          </cell>
          <cell r="F123" t="str">
            <v>No</v>
          </cell>
          <cell r="G123" t="str">
            <v>N/A</v>
          </cell>
        </row>
      </sheetData>
      <sheetData sheetId="2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10.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1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omments" Target="../comments10.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768A-3F6F-4D0D-B637-1CA31E553C0F}">
  <sheetPr codeName="Sheet1">
    <tabColor theme="4" tint="0.39997558519241921"/>
  </sheetPr>
  <dimension ref="B2:L11"/>
  <sheetViews>
    <sheetView showGridLines="0" tabSelected="1" zoomScaleNormal="100" workbookViewId="0"/>
  </sheetViews>
  <sheetFormatPr defaultRowHeight="15" x14ac:dyDescent="0.25"/>
  <cols>
    <col min="1" max="1" width="3.140625" customWidth="1"/>
  </cols>
  <sheetData>
    <row r="2" spans="2:12" ht="15.75" x14ac:dyDescent="0.25">
      <c r="B2" s="256" t="s">
        <v>746</v>
      </c>
      <c r="C2" s="256"/>
      <c r="D2" s="256"/>
      <c r="E2" s="256"/>
      <c r="F2" s="256"/>
      <c r="G2" s="256"/>
      <c r="H2" s="256"/>
      <c r="I2" s="256"/>
      <c r="J2" s="256"/>
      <c r="K2" s="256"/>
      <c r="L2" s="256"/>
    </row>
    <row r="3" spans="2:12" x14ac:dyDescent="0.25">
      <c r="B3" s="269" t="s">
        <v>1390</v>
      </c>
      <c r="C3" s="269"/>
      <c r="D3" s="269"/>
      <c r="E3" s="269"/>
      <c r="F3" s="269"/>
      <c r="G3" s="269"/>
      <c r="H3" s="269"/>
      <c r="I3" s="269"/>
      <c r="J3" s="269"/>
      <c r="K3" s="269"/>
      <c r="L3" s="269"/>
    </row>
    <row r="4" spans="2:12" ht="52.5" customHeight="1" x14ac:dyDescent="0.25">
      <c r="B4" s="260" t="s">
        <v>869</v>
      </c>
      <c r="C4" s="261"/>
      <c r="D4" s="261"/>
      <c r="E4" s="261"/>
      <c r="F4" s="261"/>
      <c r="G4" s="261"/>
      <c r="H4" s="261"/>
      <c r="I4" s="261"/>
      <c r="J4" s="261"/>
      <c r="K4" s="261"/>
      <c r="L4" s="262"/>
    </row>
    <row r="5" spans="2:12" ht="15" customHeight="1" x14ac:dyDescent="0.25">
      <c r="B5" s="257" t="s">
        <v>866</v>
      </c>
      <c r="C5" s="264"/>
      <c r="D5" s="264"/>
      <c r="E5" s="264"/>
      <c r="F5" s="264"/>
      <c r="G5" s="264"/>
      <c r="H5" s="264"/>
      <c r="I5" s="264"/>
      <c r="J5" s="264"/>
      <c r="K5" s="264"/>
      <c r="L5" s="265"/>
    </row>
    <row r="6" spans="2:12" x14ac:dyDescent="0.25">
      <c r="B6" s="257" t="s">
        <v>867</v>
      </c>
      <c r="C6" s="264"/>
      <c r="D6" s="264"/>
      <c r="E6" s="264"/>
      <c r="F6" s="264"/>
      <c r="G6" s="264"/>
      <c r="H6" s="264"/>
      <c r="I6" s="264"/>
      <c r="J6" s="264"/>
      <c r="K6" s="264"/>
      <c r="L6" s="265"/>
    </row>
    <row r="7" spans="2:12" x14ac:dyDescent="0.25">
      <c r="B7" s="257" t="s">
        <v>868</v>
      </c>
      <c r="C7" s="258"/>
      <c r="D7" s="258"/>
      <c r="E7" s="258"/>
      <c r="F7" s="258"/>
      <c r="G7" s="258"/>
      <c r="H7" s="258"/>
      <c r="I7" s="258"/>
      <c r="J7" s="258"/>
      <c r="K7" s="258"/>
      <c r="L7" s="259"/>
    </row>
    <row r="8" spans="2:12" ht="27.95" customHeight="1" x14ac:dyDescent="0.25">
      <c r="B8" s="257" t="s">
        <v>802</v>
      </c>
      <c r="C8" s="258"/>
      <c r="D8" s="258"/>
      <c r="E8" s="258"/>
      <c r="F8" s="258"/>
      <c r="G8" s="258"/>
      <c r="H8" s="258"/>
      <c r="I8" s="258"/>
      <c r="J8" s="258"/>
      <c r="K8" s="258"/>
      <c r="L8" s="259"/>
    </row>
    <row r="9" spans="2:12" ht="30" customHeight="1" x14ac:dyDescent="0.25">
      <c r="B9" s="266" t="s">
        <v>1388</v>
      </c>
      <c r="C9" s="267"/>
      <c r="D9" s="267"/>
      <c r="E9" s="267"/>
      <c r="F9" s="267"/>
      <c r="G9" s="267"/>
      <c r="H9" s="267"/>
      <c r="I9" s="267"/>
      <c r="J9" s="267"/>
      <c r="K9" s="267"/>
      <c r="L9" s="268"/>
    </row>
    <row r="10" spans="2:12" x14ac:dyDescent="0.25">
      <c r="B10" s="145"/>
      <c r="C10" s="145"/>
      <c r="D10" s="145"/>
      <c r="E10" s="145"/>
      <c r="F10" s="145"/>
      <c r="G10" s="145"/>
      <c r="H10" s="145"/>
      <c r="I10" s="145"/>
      <c r="J10" s="145"/>
      <c r="K10" s="145"/>
      <c r="L10" s="145"/>
    </row>
    <row r="11" spans="2:12" x14ac:dyDescent="0.25">
      <c r="B11" s="263"/>
      <c r="C11" s="263"/>
      <c r="D11" s="263"/>
      <c r="E11" s="263"/>
      <c r="F11" s="263"/>
      <c r="G11" s="263"/>
      <c r="H11" s="263"/>
      <c r="I11" s="263"/>
      <c r="J11" s="263"/>
      <c r="K11" s="263"/>
      <c r="L11" s="263"/>
    </row>
  </sheetData>
  <sheetProtection algorithmName="SHA-512" hashValue="ws4lItKgP03gOHOXYLVuBiQ/LJL4aPUNsCYo4mCK5BPMBhM+iudToSFgCFbGFVhGOXGOMRIAiPp6/G514pyrRA==" saltValue="+1v6bcL+unvmsMsvPJIO0g==" spinCount="100000" sheet="1" objects="1" scenarios="1"/>
  <mergeCells count="9">
    <mergeCell ref="B2:L2"/>
    <mergeCell ref="B7:L7"/>
    <mergeCell ref="B4:L4"/>
    <mergeCell ref="B11:L11"/>
    <mergeCell ref="B5:L5"/>
    <mergeCell ref="B6:L6"/>
    <mergeCell ref="B9:L9"/>
    <mergeCell ref="B8:L8"/>
    <mergeCell ref="B3:L3"/>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9518-C322-4E7D-B2CE-A6C583F0FEC0}">
  <sheetPr codeName="Sheet13">
    <tabColor theme="4" tint="0.39997558519241921"/>
  </sheetPr>
  <dimension ref="A2:P96"/>
  <sheetViews>
    <sheetView showGridLines="0" zoomScaleNormal="100" workbookViewId="0"/>
  </sheetViews>
  <sheetFormatPr defaultColWidth="9.140625" defaultRowHeight="14.25" x14ac:dyDescent="0.2"/>
  <cols>
    <col min="1" max="1" width="3.85546875" style="3" customWidth="1"/>
    <col min="2" max="2" width="15" style="3" customWidth="1"/>
    <col min="3" max="3" width="22.42578125" style="3" bestFit="1" customWidth="1"/>
    <col min="4" max="4" width="12.85546875" style="3" customWidth="1"/>
    <col min="5" max="5" width="16.7109375" style="3" customWidth="1"/>
    <col min="6" max="7" width="9.140625" style="3"/>
    <col min="8" max="8" width="12" style="3" customWidth="1"/>
    <col min="9" max="9" width="12.5703125" style="3" customWidth="1"/>
    <col min="10" max="10" width="12" style="3" customWidth="1"/>
    <col min="11" max="11" width="14.140625" style="3" customWidth="1"/>
    <col min="12" max="12" width="14.42578125" style="3" customWidth="1"/>
    <col min="13" max="16384" width="9.140625" style="3"/>
  </cols>
  <sheetData>
    <row r="2" spans="1:14" s="1" customFormat="1" ht="15.75" x14ac:dyDescent="0.25">
      <c r="A2" s="2"/>
      <c r="B2" s="304" t="s">
        <v>822</v>
      </c>
      <c r="C2" s="304"/>
      <c r="D2" s="304"/>
      <c r="E2" s="304"/>
      <c r="F2" s="304"/>
      <c r="G2" s="304"/>
      <c r="H2" s="304"/>
      <c r="I2" s="304"/>
      <c r="J2" s="304"/>
      <c r="K2" s="304"/>
      <c r="L2" s="304"/>
      <c r="M2" s="304"/>
      <c r="N2" s="304"/>
    </row>
    <row r="3" spans="1:14" ht="15" x14ac:dyDescent="0.25">
      <c r="A3" s="4"/>
      <c r="B3" s="374" t="s">
        <v>725</v>
      </c>
      <c r="C3" s="374"/>
      <c r="D3" s="374"/>
      <c r="E3" s="374"/>
      <c r="F3" s="374"/>
      <c r="G3" s="374"/>
      <c r="H3" s="374"/>
      <c r="I3" s="374"/>
      <c r="J3" s="374"/>
      <c r="K3" s="374"/>
      <c r="L3" s="374"/>
      <c r="M3" s="374"/>
      <c r="N3" s="374"/>
    </row>
    <row r="4" spans="1:14" ht="14.45" customHeight="1" x14ac:dyDescent="0.2">
      <c r="B4" s="375" t="s">
        <v>860</v>
      </c>
      <c r="C4" s="375"/>
      <c r="D4" s="375"/>
      <c r="E4" s="375"/>
      <c r="F4" s="375"/>
      <c r="G4" s="375"/>
      <c r="H4" s="375"/>
      <c r="I4" s="375"/>
      <c r="J4" s="375"/>
      <c r="K4" s="375"/>
      <c r="L4" s="375"/>
      <c r="M4" s="375"/>
      <c r="N4" s="375"/>
    </row>
    <row r="6" spans="1:14" s="1" customFormat="1" ht="15.75" x14ac:dyDescent="0.25">
      <c r="A6" s="2"/>
      <c r="B6" s="307" t="s">
        <v>758</v>
      </c>
      <c r="C6" s="307"/>
      <c r="D6" s="307"/>
      <c r="E6" s="307"/>
      <c r="F6" s="307"/>
      <c r="G6" s="307"/>
      <c r="H6" s="307"/>
      <c r="I6" s="307"/>
      <c r="J6" s="307"/>
      <c r="K6" s="307"/>
      <c r="L6" s="307"/>
      <c r="M6" s="307"/>
      <c r="N6" s="307"/>
    </row>
    <row r="7" spans="1:14" ht="14.45" customHeight="1" x14ac:dyDescent="0.2">
      <c r="B7" s="341" t="s">
        <v>724</v>
      </c>
      <c r="C7" s="45" t="s">
        <v>545</v>
      </c>
      <c r="D7" s="341" t="s">
        <v>233</v>
      </c>
      <c r="E7" s="341" t="s">
        <v>551</v>
      </c>
      <c r="F7" s="341" t="s">
        <v>552</v>
      </c>
      <c r="G7" s="341" t="s">
        <v>849</v>
      </c>
      <c r="H7" s="341" t="s">
        <v>740</v>
      </c>
      <c r="I7" s="341" t="s">
        <v>709</v>
      </c>
      <c r="J7" s="334" t="s">
        <v>567</v>
      </c>
      <c r="K7" s="336"/>
      <c r="L7" s="334" t="s">
        <v>104</v>
      </c>
      <c r="M7" s="335"/>
      <c r="N7" s="336"/>
    </row>
    <row r="8" spans="1:14" x14ac:dyDescent="0.2">
      <c r="B8" s="342"/>
      <c r="C8" s="341" t="s">
        <v>549</v>
      </c>
      <c r="D8" s="342"/>
      <c r="E8" s="342"/>
      <c r="F8" s="342"/>
      <c r="G8" s="342"/>
      <c r="H8" s="342"/>
      <c r="I8" s="342"/>
      <c r="J8" s="355"/>
      <c r="K8" s="356"/>
      <c r="L8" s="337"/>
      <c r="M8" s="338"/>
      <c r="N8" s="339"/>
    </row>
    <row r="9" spans="1:14" ht="14.45" customHeight="1" x14ac:dyDescent="0.2">
      <c r="B9" s="342"/>
      <c r="C9" s="342"/>
      <c r="D9" s="342"/>
      <c r="E9" s="342"/>
      <c r="F9" s="342"/>
      <c r="G9" s="342"/>
      <c r="H9" s="342"/>
      <c r="I9" s="342"/>
      <c r="J9" s="341" t="s">
        <v>568</v>
      </c>
      <c r="K9" s="341" t="s">
        <v>569</v>
      </c>
      <c r="L9" s="337"/>
      <c r="M9" s="338"/>
      <c r="N9" s="339"/>
    </row>
    <row r="10" spans="1:14" x14ac:dyDescent="0.2">
      <c r="B10" s="342"/>
      <c r="C10" s="342"/>
      <c r="D10" s="342"/>
      <c r="E10" s="342"/>
      <c r="F10" s="342"/>
      <c r="G10" s="342"/>
      <c r="H10" s="342"/>
      <c r="I10" s="342"/>
      <c r="J10" s="342"/>
      <c r="K10" s="342"/>
      <c r="L10" s="355"/>
      <c r="M10" s="377"/>
      <c r="N10" s="356"/>
    </row>
    <row r="11" spans="1:14" ht="14.45" customHeight="1" x14ac:dyDescent="0.2">
      <c r="B11" s="46" t="s">
        <v>738</v>
      </c>
      <c r="C11" s="94"/>
      <c r="D11" s="94"/>
      <c r="E11" s="94"/>
      <c r="F11" s="94"/>
      <c r="G11" s="94"/>
      <c r="H11" s="94"/>
      <c r="I11" s="94"/>
      <c r="J11" s="94"/>
      <c r="K11" s="95"/>
      <c r="L11" s="75"/>
      <c r="M11" s="75"/>
      <c r="N11" s="76"/>
    </row>
    <row r="12" spans="1:14" s="4" customFormat="1" x14ac:dyDescent="0.2">
      <c r="B12" s="80"/>
      <c r="C12" s="80"/>
      <c r="D12" s="80"/>
      <c r="E12" s="80"/>
      <c r="F12" s="80"/>
      <c r="G12" s="164"/>
      <c r="H12" s="230"/>
      <c r="I12" s="80"/>
      <c r="J12" s="80"/>
      <c r="K12" s="80"/>
      <c r="L12" s="327"/>
      <c r="M12" s="327"/>
      <c r="N12" s="327"/>
    </row>
    <row r="13" spans="1:14" s="4" customFormat="1" x14ac:dyDescent="0.2">
      <c r="B13" s="78"/>
      <c r="C13" s="78"/>
      <c r="D13" s="78"/>
      <c r="E13" s="78"/>
      <c r="F13" s="78"/>
      <c r="G13" s="185"/>
      <c r="H13" s="231"/>
      <c r="I13" s="78"/>
      <c r="J13" s="78"/>
      <c r="K13" s="78"/>
      <c r="L13" s="327"/>
      <c r="M13" s="327"/>
      <c r="N13" s="327"/>
    </row>
    <row r="14" spans="1:14" s="4" customFormat="1" x14ac:dyDescent="0.2">
      <c r="B14" s="78"/>
      <c r="C14" s="78"/>
      <c r="D14" s="78"/>
      <c r="E14" s="78"/>
      <c r="F14" s="78"/>
      <c r="G14" s="185"/>
      <c r="H14" s="231"/>
      <c r="I14" s="78"/>
      <c r="J14" s="78"/>
      <c r="K14" s="78"/>
      <c r="L14" s="327"/>
      <c r="M14" s="327"/>
      <c r="N14" s="327"/>
    </row>
    <row r="15" spans="1:14" s="4" customFormat="1" x14ac:dyDescent="0.2">
      <c r="B15" s="78"/>
      <c r="C15" s="78"/>
      <c r="D15" s="78"/>
      <c r="E15" s="78"/>
      <c r="F15" s="78"/>
      <c r="G15" s="185"/>
      <c r="H15" s="231"/>
      <c r="I15" s="78"/>
      <c r="J15" s="78"/>
      <c r="K15" s="78"/>
      <c r="L15" s="327"/>
      <c r="M15" s="327"/>
      <c r="N15" s="327"/>
    </row>
    <row r="16" spans="1:14" s="4" customFormat="1" x14ac:dyDescent="0.2">
      <c r="B16" s="81"/>
      <c r="C16" s="81"/>
      <c r="D16" s="81"/>
      <c r="E16" s="81"/>
      <c r="F16" s="81"/>
      <c r="G16" s="186"/>
      <c r="H16" s="232"/>
      <c r="I16" s="81"/>
      <c r="J16" s="81"/>
      <c r="K16" s="81"/>
      <c r="L16" s="327"/>
      <c r="M16" s="327"/>
      <c r="N16" s="327"/>
    </row>
    <row r="17" spans="2:14" s="4" customFormat="1" x14ac:dyDescent="0.2">
      <c r="B17" s="430"/>
      <c r="C17" s="431"/>
      <c r="D17" s="432"/>
      <c r="E17" s="321" t="s">
        <v>948</v>
      </c>
      <c r="F17" s="322"/>
      <c r="G17" s="323"/>
      <c r="H17" s="233">
        <f>SUM(H12:H16)</f>
        <v>0</v>
      </c>
      <c r="I17" s="430"/>
      <c r="J17" s="431"/>
      <c r="K17" s="431"/>
      <c r="L17" s="431"/>
      <c r="M17" s="431"/>
      <c r="N17" s="432"/>
    </row>
    <row r="18" spans="2:14" s="4" customFormat="1" ht="14.25" customHeight="1" x14ac:dyDescent="0.2">
      <c r="B18" s="433"/>
      <c r="C18" s="434"/>
      <c r="D18" s="435"/>
      <c r="E18" s="321" t="s">
        <v>706</v>
      </c>
      <c r="F18" s="322"/>
      <c r="G18" s="323"/>
      <c r="H18" s="233">
        <f>MIN('DHW Pre-const'!$D$15,'DHW Pre-const'!$F$15)</f>
        <v>0</v>
      </c>
      <c r="I18" s="433"/>
      <c r="J18" s="434"/>
      <c r="K18" s="434"/>
      <c r="L18" s="434"/>
      <c r="M18" s="434"/>
      <c r="N18" s="435"/>
    </row>
    <row r="19" spans="2:14" s="4" customFormat="1" x14ac:dyDescent="0.2">
      <c r="B19" s="436"/>
      <c r="C19" s="437"/>
      <c r="D19" s="438"/>
      <c r="E19" s="321" t="s">
        <v>949</v>
      </c>
      <c r="F19" s="322"/>
      <c r="G19" s="323"/>
      <c r="H19" s="223" t="str">
        <f>IF(H17&gt;H18,"Pass","Fail")</f>
        <v>Fail</v>
      </c>
      <c r="I19" s="436"/>
      <c r="J19" s="437"/>
      <c r="K19" s="437"/>
      <c r="L19" s="437"/>
      <c r="M19" s="437"/>
      <c r="N19" s="438"/>
    </row>
    <row r="20" spans="2:14" ht="14.45" customHeight="1" x14ac:dyDescent="0.2">
      <c r="B20" s="46" t="s">
        <v>800</v>
      </c>
      <c r="C20" s="94"/>
      <c r="D20" s="94"/>
      <c r="E20" s="94"/>
      <c r="F20" s="94"/>
      <c r="G20" s="94"/>
      <c r="H20" s="94"/>
      <c r="I20" s="94"/>
      <c r="J20" s="94"/>
      <c r="K20" s="95"/>
      <c r="L20" s="75"/>
      <c r="M20" s="75"/>
      <c r="N20" s="76"/>
    </row>
    <row r="21" spans="2:14" s="4" customFormat="1" x14ac:dyDescent="0.2">
      <c r="B21" s="136"/>
      <c r="C21" s="136"/>
      <c r="D21" s="136"/>
      <c r="E21" s="136"/>
      <c r="F21" s="136"/>
      <c r="G21" s="187"/>
      <c r="H21" s="234"/>
      <c r="I21" s="136"/>
      <c r="J21" s="136"/>
      <c r="K21" s="136"/>
      <c r="L21" s="326"/>
      <c r="M21" s="326"/>
      <c r="N21" s="326"/>
    </row>
    <row r="22" spans="2:14" s="4" customFormat="1" x14ac:dyDescent="0.2">
      <c r="B22" s="134"/>
      <c r="C22" s="134"/>
      <c r="D22" s="134"/>
      <c r="E22" s="134"/>
      <c r="F22" s="134"/>
      <c r="G22" s="188"/>
      <c r="H22" s="235"/>
      <c r="I22" s="134"/>
      <c r="J22" s="134"/>
      <c r="K22" s="134"/>
      <c r="L22" s="326"/>
      <c r="M22" s="326"/>
      <c r="N22" s="326"/>
    </row>
    <row r="23" spans="2:14" s="4" customFormat="1" x14ac:dyDescent="0.2">
      <c r="B23" s="134"/>
      <c r="C23" s="134"/>
      <c r="D23" s="134"/>
      <c r="E23" s="134"/>
      <c r="F23" s="134"/>
      <c r="G23" s="188"/>
      <c r="H23" s="235"/>
      <c r="I23" s="134"/>
      <c r="J23" s="134"/>
      <c r="K23" s="134"/>
      <c r="L23" s="326"/>
      <c r="M23" s="326"/>
      <c r="N23" s="326"/>
    </row>
    <row r="24" spans="2:14" s="4" customFormat="1" x14ac:dyDescent="0.2">
      <c r="B24" s="134"/>
      <c r="C24" s="134"/>
      <c r="D24" s="134"/>
      <c r="E24" s="134"/>
      <c r="F24" s="134"/>
      <c r="G24" s="188"/>
      <c r="H24" s="235"/>
      <c r="I24" s="134"/>
      <c r="J24" s="134"/>
      <c r="K24" s="134"/>
      <c r="L24" s="326"/>
      <c r="M24" s="326"/>
      <c r="N24" s="326"/>
    </row>
    <row r="25" spans="2:14" s="4" customFormat="1" x14ac:dyDescent="0.2">
      <c r="B25" s="137"/>
      <c r="C25" s="137"/>
      <c r="D25" s="137"/>
      <c r="E25" s="137"/>
      <c r="F25" s="137"/>
      <c r="G25" s="189"/>
      <c r="H25" s="248"/>
      <c r="I25" s="137"/>
      <c r="J25" s="137"/>
      <c r="K25" s="137"/>
      <c r="L25" s="326"/>
      <c r="M25" s="326"/>
      <c r="N25" s="326"/>
    </row>
    <row r="26" spans="2:14" s="4" customFormat="1" x14ac:dyDescent="0.2">
      <c r="B26" s="430"/>
      <c r="C26" s="431"/>
      <c r="D26" s="432"/>
      <c r="E26" s="321" t="s">
        <v>948</v>
      </c>
      <c r="F26" s="322"/>
      <c r="G26" s="323"/>
      <c r="H26" s="233">
        <f>SUM(H21:H25)</f>
        <v>0</v>
      </c>
      <c r="I26" s="430"/>
      <c r="J26" s="431"/>
      <c r="K26" s="431"/>
      <c r="L26" s="431"/>
      <c r="M26" s="431"/>
      <c r="N26" s="432"/>
    </row>
    <row r="27" spans="2:14" s="4" customFormat="1" ht="14.25" customHeight="1" x14ac:dyDescent="0.2">
      <c r="B27" s="433"/>
      <c r="C27" s="434"/>
      <c r="D27" s="435"/>
      <c r="E27" s="321" t="s">
        <v>706</v>
      </c>
      <c r="F27" s="322"/>
      <c r="G27" s="323"/>
      <c r="H27" s="233">
        <f>MIN('DHW Pre-const'!$D$15,'DHW Pre-const'!$F$15)</f>
        <v>0</v>
      </c>
      <c r="I27" s="433"/>
      <c r="J27" s="434"/>
      <c r="K27" s="434"/>
      <c r="L27" s="434"/>
      <c r="M27" s="434"/>
      <c r="N27" s="435"/>
    </row>
    <row r="28" spans="2:14" s="4" customFormat="1" x14ac:dyDescent="0.2">
      <c r="B28" s="436"/>
      <c r="C28" s="437"/>
      <c r="D28" s="438"/>
      <c r="E28" s="321" t="s">
        <v>949</v>
      </c>
      <c r="F28" s="322"/>
      <c r="G28" s="323"/>
      <c r="H28" s="223" t="str">
        <f>IF(H26&gt;H27,"Pass","Fail")</f>
        <v>Fail</v>
      </c>
      <c r="I28" s="436"/>
      <c r="J28" s="437"/>
      <c r="K28" s="437"/>
      <c r="L28" s="437"/>
      <c r="M28" s="437"/>
      <c r="N28" s="438"/>
    </row>
    <row r="29" spans="2:14" ht="14.45" customHeight="1" x14ac:dyDescent="0.2">
      <c r="B29" s="46" t="s">
        <v>675</v>
      </c>
      <c r="C29" s="94"/>
      <c r="D29" s="94"/>
      <c r="E29" s="94"/>
      <c r="F29" s="94"/>
      <c r="G29" s="94"/>
      <c r="H29" s="94"/>
      <c r="I29" s="94"/>
      <c r="J29" s="94"/>
      <c r="K29" s="95"/>
      <c r="L29" s="75"/>
      <c r="M29" s="75"/>
      <c r="N29" s="76"/>
    </row>
    <row r="30" spans="2:14" s="4" customFormat="1" x14ac:dyDescent="0.2">
      <c r="B30" s="80"/>
      <c r="C30" s="80"/>
      <c r="D30" s="80"/>
      <c r="E30" s="80"/>
      <c r="F30" s="80"/>
      <c r="G30" s="164"/>
      <c r="H30" s="230"/>
      <c r="I30" s="80"/>
      <c r="J30" s="80"/>
      <c r="K30" s="80"/>
      <c r="L30" s="327"/>
      <c r="M30" s="327"/>
      <c r="N30" s="327"/>
    </row>
    <row r="31" spans="2:14" s="4" customFormat="1" x14ac:dyDescent="0.2">
      <c r="B31" s="78"/>
      <c r="C31" s="78"/>
      <c r="D31" s="78"/>
      <c r="E31" s="78"/>
      <c r="F31" s="78"/>
      <c r="G31" s="185"/>
      <c r="H31" s="231"/>
      <c r="I31" s="78"/>
      <c r="J31" s="78"/>
      <c r="K31" s="78"/>
      <c r="L31" s="327"/>
      <c r="M31" s="327"/>
      <c r="N31" s="327"/>
    </row>
    <row r="32" spans="2:14" s="4" customFormat="1" x14ac:dyDescent="0.2">
      <c r="B32" s="78"/>
      <c r="C32" s="78"/>
      <c r="D32" s="78"/>
      <c r="E32" s="78"/>
      <c r="F32" s="78"/>
      <c r="G32" s="185"/>
      <c r="H32" s="231"/>
      <c r="I32" s="78"/>
      <c r="J32" s="78"/>
      <c r="K32" s="78"/>
      <c r="L32" s="327"/>
      <c r="M32" s="327"/>
      <c r="N32" s="327"/>
    </row>
    <row r="33" spans="2:14" s="4" customFormat="1" x14ac:dyDescent="0.2">
      <c r="B33" s="78"/>
      <c r="C33" s="78"/>
      <c r="D33" s="78"/>
      <c r="E33" s="78"/>
      <c r="F33" s="78"/>
      <c r="G33" s="185"/>
      <c r="H33" s="231"/>
      <c r="I33" s="78"/>
      <c r="J33" s="78"/>
      <c r="K33" s="78"/>
      <c r="L33" s="327"/>
      <c r="M33" s="327"/>
      <c r="N33" s="327"/>
    </row>
    <row r="34" spans="2:14" s="4" customFormat="1" x14ac:dyDescent="0.2">
      <c r="B34" s="78"/>
      <c r="C34" s="78"/>
      <c r="D34" s="78"/>
      <c r="E34" s="78"/>
      <c r="F34" s="78"/>
      <c r="G34" s="185"/>
      <c r="H34" s="231"/>
      <c r="I34" s="78"/>
      <c r="J34" s="78"/>
      <c r="K34" s="78"/>
      <c r="L34" s="327"/>
      <c r="M34" s="327"/>
      <c r="N34" s="327"/>
    </row>
    <row r="35" spans="2:14" s="4" customFormat="1" x14ac:dyDescent="0.2">
      <c r="B35" s="430"/>
      <c r="C35" s="431"/>
      <c r="D35" s="432"/>
      <c r="E35" s="321" t="s">
        <v>948</v>
      </c>
      <c r="F35" s="322"/>
      <c r="G35" s="323"/>
      <c r="H35" s="233">
        <f>SUM(H30:H34)</f>
        <v>0</v>
      </c>
      <c r="I35" s="430"/>
      <c r="J35" s="431"/>
      <c r="K35" s="431"/>
      <c r="L35" s="431"/>
      <c r="M35" s="431"/>
      <c r="N35" s="432"/>
    </row>
    <row r="36" spans="2:14" s="4" customFormat="1" ht="14.25" customHeight="1" x14ac:dyDescent="0.2">
      <c r="B36" s="433"/>
      <c r="C36" s="434"/>
      <c r="D36" s="435"/>
      <c r="E36" s="321" t="s">
        <v>706</v>
      </c>
      <c r="F36" s="322"/>
      <c r="G36" s="323"/>
      <c r="H36" s="233">
        <f>MIN('DHW Pre-const'!$D$15,'DHW Pre-const'!$F$15)</f>
        <v>0</v>
      </c>
      <c r="I36" s="433"/>
      <c r="J36" s="434"/>
      <c r="K36" s="434"/>
      <c r="L36" s="434"/>
      <c r="M36" s="434"/>
      <c r="N36" s="435"/>
    </row>
    <row r="37" spans="2:14" s="4" customFormat="1" x14ac:dyDescent="0.2">
      <c r="B37" s="436"/>
      <c r="C37" s="437"/>
      <c r="D37" s="438"/>
      <c r="E37" s="321" t="s">
        <v>949</v>
      </c>
      <c r="F37" s="322"/>
      <c r="G37" s="323"/>
      <c r="H37" s="223" t="str">
        <f>IF(H35&gt;H36,"Pass","Fail")</f>
        <v>Fail</v>
      </c>
      <c r="I37" s="436"/>
      <c r="J37" s="437"/>
      <c r="K37" s="437"/>
      <c r="L37" s="437"/>
      <c r="M37" s="437"/>
      <c r="N37" s="438"/>
    </row>
    <row r="38" spans="2:14" ht="14.45" customHeight="1" x14ac:dyDescent="0.2">
      <c r="B38" s="46" t="s">
        <v>801</v>
      </c>
      <c r="C38" s="94"/>
      <c r="D38" s="94"/>
      <c r="E38" s="94"/>
      <c r="F38" s="94"/>
      <c r="G38" s="94"/>
      <c r="H38" s="94"/>
      <c r="I38" s="94"/>
      <c r="J38" s="94"/>
      <c r="K38" s="95"/>
      <c r="L38" s="75"/>
      <c r="M38" s="75"/>
      <c r="N38" s="76"/>
    </row>
    <row r="39" spans="2:14" s="4" customFormat="1" x14ac:dyDescent="0.2">
      <c r="B39" s="136"/>
      <c r="C39" s="136"/>
      <c r="D39" s="136"/>
      <c r="E39" s="136"/>
      <c r="F39" s="136"/>
      <c r="G39" s="187"/>
      <c r="H39" s="234"/>
      <c r="I39" s="136"/>
      <c r="J39" s="136"/>
      <c r="K39" s="136"/>
      <c r="L39" s="326"/>
      <c r="M39" s="326"/>
      <c r="N39" s="326"/>
    </row>
    <row r="40" spans="2:14" s="4" customFormat="1" x14ac:dyDescent="0.2">
      <c r="B40" s="134"/>
      <c r="C40" s="134"/>
      <c r="D40" s="134"/>
      <c r="E40" s="134"/>
      <c r="F40" s="134"/>
      <c r="G40" s="188"/>
      <c r="H40" s="235"/>
      <c r="I40" s="134"/>
      <c r="J40" s="134"/>
      <c r="K40" s="134"/>
      <c r="L40" s="326"/>
      <c r="M40" s="326"/>
      <c r="N40" s="326"/>
    </row>
    <row r="41" spans="2:14" s="4" customFormat="1" x14ac:dyDescent="0.2">
      <c r="B41" s="134"/>
      <c r="C41" s="134"/>
      <c r="D41" s="134"/>
      <c r="E41" s="134"/>
      <c r="F41" s="134"/>
      <c r="G41" s="188"/>
      <c r="H41" s="235"/>
      <c r="I41" s="134"/>
      <c r="J41" s="134"/>
      <c r="K41" s="134"/>
      <c r="L41" s="326"/>
      <c r="M41" s="326"/>
      <c r="N41" s="326"/>
    </row>
    <row r="42" spans="2:14" s="4" customFormat="1" x14ac:dyDescent="0.2">
      <c r="B42" s="134"/>
      <c r="C42" s="134"/>
      <c r="D42" s="134"/>
      <c r="E42" s="134"/>
      <c r="F42" s="134"/>
      <c r="G42" s="188"/>
      <c r="H42" s="235"/>
      <c r="I42" s="134"/>
      <c r="J42" s="134"/>
      <c r="K42" s="134"/>
      <c r="L42" s="326"/>
      <c r="M42" s="326"/>
      <c r="N42" s="326"/>
    </row>
    <row r="43" spans="2:14" s="4" customFormat="1" x14ac:dyDescent="0.2">
      <c r="B43" s="134"/>
      <c r="C43" s="134"/>
      <c r="D43" s="134"/>
      <c r="E43" s="134"/>
      <c r="F43" s="134"/>
      <c r="G43" s="188"/>
      <c r="H43" s="235"/>
      <c r="I43" s="134"/>
      <c r="J43" s="134"/>
      <c r="K43" s="134"/>
      <c r="L43" s="326"/>
      <c r="M43" s="326"/>
      <c r="N43" s="326"/>
    </row>
    <row r="44" spans="2:14" s="4" customFormat="1" x14ac:dyDescent="0.2">
      <c r="B44" s="430"/>
      <c r="C44" s="431"/>
      <c r="D44" s="432"/>
      <c r="E44" s="321" t="s">
        <v>948</v>
      </c>
      <c r="F44" s="322"/>
      <c r="G44" s="323"/>
      <c r="H44" s="233">
        <f>SUM(H39:H43)</f>
        <v>0</v>
      </c>
      <c r="I44" s="430"/>
      <c r="J44" s="431"/>
      <c r="K44" s="431"/>
      <c r="L44" s="431"/>
      <c r="M44" s="431"/>
      <c r="N44" s="432"/>
    </row>
    <row r="45" spans="2:14" s="4" customFormat="1" ht="14.25" customHeight="1" x14ac:dyDescent="0.2">
      <c r="B45" s="433"/>
      <c r="C45" s="434"/>
      <c r="D45" s="435"/>
      <c r="E45" s="321" t="s">
        <v>706</v>
      </c>
      <c r="F45" s="322"/>
      <c r="G45" s="323"/>
      <c r="H45" s="233">
        <f>MIN('DHW Pre-const'!$D$15,'DHW Pre-const'!$F$15)</f>
        <v>0</v>
      </c>
      <c r="I45" s="433"/>
      <c r="J45" s="434"/>
      <c r="K45" s="434"/>
      <c r="L45" s="434"/>
      <c r="M45" s="434"/>
      <c r="N45" s="435"/>
    </row>
    <row r="46" spans="2:14" s="4" customFormat="1" x14ac:dyDescent="0.2">
      <c r="B46" s="436"/>
      <c r="C46" s="437"/>
      <c r="D46" s="438"/>
      <c r="E46" s="321" t="s">
        <v>949</v>
      </c>
      <c r="F46" s="322"/>
      <c r="G46" s="323"/>
      <c r="H46" s="223" t="str">
        <f>IF(H44&gt;H45,"Pass","Fail")</f>
        <v>Fail</v>
      </c>
      <c r="I46" s="436"/>
      <c r="J46" s="437"/>
      <c r="K46" s="437"/>
      <c r="L46" s="437"/>
      <c r="M46" s="437"/>
      <c r="N46" s="438"/>
    </row>
    <row r="48" spans="2:14" ht="15.75" x14ac:dyDescent="0.2">
      <c r="B48" s="295" t="s">
        <v>845</v>
      </c>
      <c r="C48" s="296"/>
      <c r="D48" s="296"/>
      <c r="E48" s="296"/>
      <c r="F48" s="296"/>
      <c r="G48" s="297"/>
    </row>
    <row r="49" spans="2:16" x14ac:dyDescent="0.2">
      <c r="B49" s="77" t="s">
        <v>630</v>
      </c>
      <c r="C49" s="75"/>
      <c r="D49" s="75"/>
      <c r="E49" s="75"/>
      <c r="F49" s="75"/>
      <c r="G49" s="76"/>
    </row>
    <row r="50" spans="2:16" x14ac:dyDescent="0.2">
      <c r="B50" s="37" t="s">
        <v>94</v>
      </c>
      <c r="C50" s="37" t="s">
        <v>846</v>
      </c>
      <c r="D50" s="36" t="s">
        <v>847</v>
      </c>
      <c r="E50" s="143" t="s">
        <v>848</v>
      </c>
      <c r="F50" s="305" t="s">
        <v>104</v>
      </c>
      <c r="G50" s="306"/>
    </row>
    <row r="51" spans="2:16" s="4" customFormat="1" x14ac:dyDescent="0.2">
      <c r="B51" s="153"/>
      <c r="C51" s="170"/>
      <c r="D51" s="170"/>
      <c r="E51" s="176">
        <f>C51+D51</f>
        <v>0</v>
      </c>
      <c r="F51" s="290"/>
      <c r="G51" s="291"/>
    </row>
    <row r="52" spans="2:16" s="4" customFormat="1" x14ac:dyDescent="0.2">
      <c r="B52" s="153"/>
      <c r="C52" s="170"/>
      <c r="D52" s="170"/>
      <c r="E52" s="176">
        <f t="shared" ref="E52:E57" si="0">C52+D52</f>
        <v>0</v>
      </c>
      <c r="F52" s="290"/>
      <c r="G52" s="291"/>
    </row>
    <row r="53" spans="2:16" s="4" customFormat="1" x14ac:dyDescent="0.2">
      <c r="B53" s="153"/>
      <c r="C53" s="170"/>
      <c r="D53" s="170"/>
      <c r="E53" s="176">
        <f t="shared" si="0"/>
        <v>0</v>
      </c>
      <c r="F53" s="290"/>
      <c r="G53" s="291"/>
    </row>
    <row r="54" spans="2:16" s="4" customFormat="1" x14ac:dyDescent="0.2">
      <c r="B54" s="153"/>
      <c r="C54" s="170"/>
      <c r="D54" s="170"/>
      <c r="E54" s="176">
        <f t="shared" si="0"/>
        <v>0</v>
      </c>
      <c r="F54" s="290"/>
      <c r="G54" s="291"/>
    </row>
    <row r="55" spans="2:16" s="4" customFormat="1" x14ac:dyDescent="0.2">
      <c r="B55" s="153"/>
      <c r="C55" s="170"/>
      <c r="D55" s="170"/>
      <c r="E55" s="176">
        <f t="shared" si="0"/>
        <v>0</v>
      </c>
      <c r="F55" s="290"/>
      <c r="G55" s="291"/>
    </row>
    <row r="56" spans="2:16" s="4" customFormat="1" x14ac:dyDescent="0.2">
      <c r="B56" s="153"/>
      <c r="C56" s="170"/>
      <c r="D56" s="170"/>
      <c r="E56" s="176">
        <f t="shared" si="0"/>
        <v>0</v>
      </c>
      <c r="F56" s="290"/>
      <c r="G56" s="291"/>
    </row>
    <row r="57" spans="2:16" s="4" customFormat="1" x14ac:dyDescent="0.2">
      <c r="B57" s="153"/>
      <c r="C57" s="170"/>
      <c r="D57" s="170"/>
      <c r="E57" s="176">
        <f t="shared" si="0"/>
        <v>0</v>
      </c>
      <c r="F57" s="290"/>
      <c r="G57" s="291"/>
    </row>
    <row r="59" spans="2:16" ht="15.75" x14ac:dyDescent="0.2">
      <c r="B59" s="347" t="s">
        <v>883</v>
      </c>
      <c r="C59" s="347"/>
      <c r="D59" s="347"/>
      <c r="E59" s="347"/>
      <c r="F59" s="347"/>
      <c r="G59" s="347"/>
      <c r="H59" s="347"/>
      <c r="I59" s="347"/>
      <c r="J59" s="347"/>
      <c r="K59" s="347"/>
      <c r="L59" s="347"/>
      <c r="M59" s="347"/>
      <c r="N59" s="347"/>
      <c r="O59" s="347"/>
      <c r="P59" s="347"/>
    </row>
    <row r="60" spans="2:16" ht="15" x14ac:dyDescent="0.25">
      <c r="B60" s="348" t="s">
        <v>725</v>
      </c>
      <c r="C60" s="348"/>
      <c r="D60" s="348"/>
      <c r="E60" s="348"/>
      <c r="F60" s="348"/>
      <c r="G60" s="348"/>
      <c r="H60" s="348"/>
      <c r="I60" s="348"/>
      <c r="J60" s="348"/>
      <c r="K60" s="348"/>
      <c r="L60" s="348"/>
      <c r="M60" s="348"/>
      <c r="N60" s="348"/>
      <c r="O60" s="348"/>
      <c r="P60" s="348"/>
    </row>
    <row r="61" spans="2:16" x14ac:dyDescent="0.2">
      <c r="B61" s="325" t="s">
        <v>937</v>
      </c>
      <c r="C61" s="325"/>
      <c r="D61" s="325"/>
      <c r="E61" s="325"/>
      <c r="F61" s="325"/>
      <c r="G61" s="325"/>
      <c r="H61" s="325"/>
      <c r="I61" s="325"/>
      <c r="J61" s="325"/>
      <c r="K61" s="325"/>
      <c r="L61" s="325"/>
      <c r="M61" s="325"/>
      <c r="N61" s="325"/>
      <c r="O61" s="325"/>
      <c r="P61" s="325"/>
    </row>
    <row r="62" spans="2:16" x14ac:dyDescent="0.2">
      <c r="B62" s="406" t="s">
        <v>928</v>
      </c>
      <c r="C62" s="406"/>
      <c r="D62" s="406"/>
      <c r="E62" s="406"/>
      <c r="F62" s="406"/>
      <c r="G62" s="406"/>
      <c r="H62" s="406"/>
      <c r="I62" s="406"/>
      <c r="J62" s="406"/>
      <c r="K62" s="406"/>
      <c r="L62" s="406"/>
      <c r="M62" s="406"/>
      <c r="N62" s="406"/>
      <c r="O62" s="406"/>
      <c r="P62" s="406"/>
    </row>
    <row r="63" spans="2:16" ht="38.25" x14ac:dyDescent="0.2">
      <c r="B63" s="39" t="s">
        <v>971</v>
      </c>
      <c r="C63" s="39" t="s">
        <v>607</v>
      </c>
      <c r="D63" s="314" t="s">
        <v>884</v>
      </c>
      <c r="E63" s="314"/>
      <c r="F63" s="314" t="s">
        <v>972</v>
      </c>
      <c r="G63" s="314"/>
      <c r="H63" s="314"/>
      <c r="I63" s="39" t="s">
        <v>1086</v>
      </c>
      <c r="J63" s="39" t="s">
        <v>887</v>
      </c>
      <c r="K63" s="314" t="s">
        <v>973</v>
      </c>
      <c r="L63" s="314"/>
      <c r="M63" s="39" t="s">
        <v>888</v>
      </c>
      <c r="N63" s="318" t="s">
        <v>889</v>
      </c>
      <c r="O63" s="319"/>
      <c r="P63" s="320"/>
    </row>
    <row r="64" spans="2:16" ht="83.1" customHeight="1" x14ac:dyDescent="0.2">
      <c r="B64" s="253" t="s">
        <v>1211</v>
      </c>
      <c r="C64" s="253" t="s">
        <v>832</v>
      </c>
      <c r="D64" s="313" t="s">
        <v>1212</v>
      </c>
      <c r="E64" s="313"/>
      <c r="F64" s="313" t="s">
        <v>1213</v>
      </c>
      <c r="G64" s="313"/>
      <c r="H64" s="313"/>
      <c r="I64" s="253" t="s">
        <v>890</v>
      </c>
      <c r="J64" s="253" t="s">
        <v>916</v>
      </c>
      <c r="K64" s="313" t="s">
        <v>1214</v>
      </c>
      <c r="L64" s="313"/>
      <c r="M64" s="134"/>
      <c r="N64" s="315"/>
      <c r="O64" s="316"/>
      <c r="P64" s="317"/>
    </row>
    <row r="65" spans="2:16" ht="150" x14ac:dyDescent="0.2">
      <c r="B65" s="253" t="s">
        <v>1215</v>
      </c>
      <c r="C65" s="253" t="s">
        <v>891</v>
      </c>
      <c r="D65" s="313" t="s">
        <v>1216</v>
      </c>
      <c r="E65" s="313"/>
      <c r="F65" s="313" t="s">
        <v>1217</v>
      </c>
      <c r="G65" s="313"/>
      <c r="H65" s="313"/>
      <c r="I65" s="253" t="s">
        <v>1218</v>
      </c>
      <c r="J65" s="253" t="s">
        <v>897</v>
      </c>
      <c r="K65" s="313" t="s">
        <v>1219</v>
      </c>
      <c r="L65" s="313"/>
      <c r="M65" s="134"/>
      <c r="N65" s="315"/>
      <c r="O65" s="316"/>
      <c r="P65" s="317"/>
    </row>
    <row r="66" spans="2:16" ht="120" x14ac:dyDescent="0.2">
      <c r="B66" s="253" t="s">
        <v>1211</v>
      </c>
      <c r="C66" s="253" t="s">
        <v>892</v>
      </c>
      <c r="D66" s="313" t="s">
        <v>1220</v>
      </c>
      <c r="E66" s="313"/>
      <c r="F66" s="313" t="s">
        <v>894</v>
      </c>
      <c r="G66" s="313"/>
      <c r="H66" s="313"/>
      <c r="I66" s="253" t="s">
        <v>1221</v>
      </c>
      <c r="J66" s="253" t="s">
        <v>897</v>
      </c>
      <c r="K66" s="313" t="s">
        <v>1222</v>
      </c>
      <c r="L66" s="313"/>
      <c r="M66" s="134"/>
      <c r="N66" s="315"/>
      <c r="O66" s="316"/>
      <c r="P66" s="317"/>
    </row>
    <row r="67" spans="2:16" ht="120" x14ac:dyDescent="0.2">
      <c r="B67" s="253" t="s">
        <v>1211</v>
      </c>
      <c r="C67" s="253" t="s">
        <v>892</v>
      </c>
      <c r="D67" s="313" t="s">
        <v>1223</v>
      </c>
      <c r="E67" s="313"/>
      <c r="F67" s="313" t="s">
        <v>1224</v>
      </c>
      <c r="G67" s="313"/>
      <c r="H67" s="313"/>
      <c r="I67" s="253" t="s">
        <v>1221</v>
      </c>
      <c r="J67" s="253" t="s">
        <v>897</v>
      </c>
      <c r="K67" s="313" t="s">
        <v>1225</v>
      </c>
      <c r="L67" s="313"/>
      <c r="M67" s="134"/>
      <c r="N67" s="315"/>
      <c r="O67" s="316"/>
      <c r="P67" s="317"/>
    </row>
    <row r="68" spans="2:16" ht="90" x14ac:dyDescent="0.2">
      <c r="B68" s="253" t="s">
        <v>1211</v>
      </c>
      <c r="C68" s="253" t="s">
        <v>892</v>
      </c>
      <c r="D68" s="313" t="s">
        <v>1226</v>
      </c>
      <c r="E68" s="313"/>
      <c r="F68" s="313" t="s">
        <v>1227</v>
      </c>
      <c r="G68" s="313"/>
      <c r="H68" s="313"/>
      <c r="I68" s="253" t="s">
        <v>1228</v>
      </c>
      <c r="J68" s="253" t="s">
        <v>897</v>
      </c>
      <c r="K68" s="313" t="s">
        <v>1229</v>
      </c>
      <c r="L68" s="313"/>
      <c r="M68" s="134"/>
      <c r="N68" s="315"/>
      <c r="O68" s="316"/>
      <c r="P68" s="317"/>
    </row>
    <row r="69" spans="2:16" ht="30" x14ac:dyDescent="0.2">
      <c r="B69" s="253" t="s">
        <v>1211</v>
      </c>
      <c r="C69" s="253" t="s">
        <v>893</v>
      </c>
      <c r="D69" s="313" t="s">
        <v>1230</v>
      </c>
      <c r="E69" s="313"/>
      <c r="F69" s="313" t="s">
        <v>1231</v>
      </c>
      <c r="G69" s="313"/>
      <c r="H69" s="313"/>
      <c r="I69" s="253" t="s">
        <v>895</v>
      </c>
      <c r="J69" s="253" t="s">
        <v>902</v>
      </c>
      <c r="K69" s="313" t="s">
        <v>997</v>
      </c>
      <c r="L69" s="313"/>
      <c r="M69" s="134"/>
      <c r="N69" s="315"/>
      <c r="O69" s="316"/>
      <c r="P69" s="317"/>
    </row>
    <row r="70" spans="2:16" ht="158.1" customHeight="1" x14ac:dyDescent="0.2">
      <c r="B70" s="253" t="s">
        <v>1211</v>
      </c>
      <c r="C70" s="253" t="s">
        <v>893</v>
      </c>
      <c r="D70" s="313" t="s">
        <v>1232</v>
      </c>
      <c r="E70" s="313"/>
      <c r="F70" s="313" t="s">
        <v>1233</v>
      </c>
      <c r="G70" s="313"/>
      <c r="H70" s="313"/>
      <c r="I70" s="253" t="s">
        <v>1228</v>
      </c>
      <c r="J70" s="253" t="s">
        <v>897</v>
      </c>
      <c r="K70" s="313" t="s">
        <v>1234</v>
      </c>
      <c r="L70" s="313"/>
      <c r="M70" s="134"/>
      <c r="N70" s="315"/>
      <c r="O70" s="316"/>
      <c r="P70" s="317"/>
    </row>
    <row r="71" spans="2:16" ht="158.1" customHeight="1" x14ac:dyDescent="0.2">
      <c r="B71" s="253" t="s">
        <v>1211</v>
      </c>
      <c r="C71" s="253" t="s">
        <v>893</v>
      </c>
      <c r="D71" s="313" t="s">
        <v>1232</v>
      </c>
      <c r="E71" s="313"/>
      <c r="F71" s="313" t="s">
        <v>1235</v>
      </c>
      <c r="G71" s="313"/>
      <c r="H71" s="313"/>
      <c r="I71" s="253" t="s">
        <v>1228</v>
      </c>
      <c r="J71" s="253" t="s">
        <v>916</v>
      </c>
      <c r="K71" s="313" t="s">
        <v>1234</v>
      </c>
      <c r="L71" s="313"/>
      <c r="M71" s="134"/>
      <c r="N71" s="315"/>
      <c r="O71" s="316"/>
      <c r="P71" s="317"/>
    </row>
    <row r="72" spans="2:16" ht="158.1" customHeight="1" x14ac:dyDescent="0.2">
      <c r="B72" s="253" t="s">
        <v>1211</v>
      </c>
      <c r="C72" s="253" t="s">
        <v>893</v>
      </c>
      <c r="D72" s="313" t="s">
        <v>1236</v>
      </c>
      <c r="E72" s="313"/>
      <c r="F72" s="313" t="s">
        <v>1237</v>
      </c>
      <c r="G72" s="313"/>
      <c r="H72" s="313"/>
      <c r="I72" s="253" t="s">
        <v>1228</v>
      </c>
      <c r="J72" s="253" t="s">
        <v>897</v>
      </c>
      <c r="K72" s="313" t="s">
        <v>1238</v>
      </c>
      <c r="L72" s="313"/>
      <c r="M72" s="134"/>
      <c r="N72" s="315"/>
      <c r="O72" s="316"/>
      <c r="P72" s="317"/>
    </row>
    <row r="73" spans="2:16" ht="90.6" customHeight="1" x14ac:dyDescent="0.2">
      <c r="B73" s="253" t="s">
        <v>1211</v>
      </c>
      <c r="C73" s="253" t="s">
        <v>832</v>
      </c>
      <c r="D73" s="313" t="s">
        <v>1239</v>
      </c>
      <c r="E73" s="313"/>
      <c r="F73" s="313" t="s">
        <v>1240</v>
      </c>
      <c r="G73" s="313"/>
      <c r="H73" s="313"/>
      <c r="I73" s="253" t="s">
        <v>1090</v>
      </c>
      <c r="J73" s="253" t="s">
        <v>916</v>
      </c>
      <c r="K73" s="313" t="s">
        <v>1241</v>
      </c>
      <c r="L73" s="313"/>
      <c r="M73" s="134"/>
      <c r="N73" s="315"/>
      <c r="O73" s="316"/>
      <c r="P73" s="317"/>
    </row>
    <row r="74" spans="2:16" ht="90.6" customHeight="1" x14ac:dyDescent="0.2">
      <c r="B74" s="253" t="s">
        <v>1211</v>
      </c>
      <c r="C74" s="253" t="s">
        <v>832</v>
      </c>
      <c r="D74" s="313" t="s">
        <v>1100</v>
      </c>
      <c r="E74" s="313"/>
      <c r="F74" s="313" t="s">
        <v>1101</v>
      </c>
      <c r="G74" s="313"/>
      <c r="H74" s="313"/>
      <c r="I74" s="253" t="s">
        <v>1090</v>
      </c>
      <c r="J74" s="253" t="s">
        <v>897</v>
      </c>
      <c r="K74" s="313" t="s">
        <v>1102</v>
      </c>
      <c r="L74" s="313"/>
      <c r="M74" s="134"/>
      <c r="N74" s="315"/>
      <c r="O74" s="316"/>
      <c r="P74" s="317"/>
    </row>
    <row r="75" spans="2:16" ht="90.6" customHeight="1" x14ac:dyDescent="0.2">
      <c r="B75" s="253" t="s">
        <v>1211</v>
      </c>
      <c r="C75" s="253" t="s">
        <v>832</v>
      </c>
      <c r="D75" s="313" t="s">
        <v>1242</v>
      </c>
      <c r="E75" s="313"/>
      <c r="F75" s="313" t="s">
        <v>1243</v>
      </c>
      <c r="G75" s="313"/>
      <c r="H75" s="313"/>
      <c r="I75" s="253" t="s">
        <v>1090</v>
      </c>
      <c r="J75" s="253" t="s">
        <v>897</v>
      </c>
      <c r="K75" s="313" t="s">
        <v>1244</v>
      </c>
      <c r="L75" s="313"/>
      <c r="M75" s="134"/>
      <c r="N75" s="315"/>
      <c r="O75" s="316"/>
      <c r="P75" s="317"/>
    </row>
    <row r="76" spans="2:16" ht="133.5" customHeight="1" x14ac:dyDescent="0.2">
      <c r="B76" s="253" t="s">
        <v>1211</v>
      </c>
      <c r="C76" s="253" t="s">
        <v>832</v>
      </c>
      <c r="D76" s="313" t="s">
        <v>1106</v>
      </c>
      <c r="E76" s="313"/>
      <c r="F76" s="313" t="s">
        <v>1107</v>
      </c>
      <c r="G76" s="313"/>
      <c r="H76" s="313"/>
      <c r="I76" s="253" t="s">
        <v>1108</v>
      </c>
      <c r="J76" s="253" t="s">
        <v>897</v>
      </c>
      <c r="K76" s="313" t="s">
        <v>983</v>
      </c>
      <c r="L76" s="313"/>
      <c r="M76" s="134"/>
      <c r="N76" s="315"/>
      <c r="O76" s="316"/>
      <c r="P76" s="317"/>
    </row>
    <row r="77" spans="2:16" ht="149.1" customHeight="1" x14ac:dyDescent="0.2">
      <c r="B77" s="253" t="s">
        <v>1211</v>
      </c>
      <c r="C77" s="253" t="s">
        <v>893</v>
      </c>
      <c r="D77" s="313" t="s">
        <v>1245</v>
      </c>
      <c r="E77" s="313"/>
      <c r="F77" s="313" t="s">
        <v>1113</v>
      </c>
      <c r="G77" s="313"/>
      <c r="H77" s="313"/>
      <c r="I77" s="253" t="s">
        <v>1246</v>
      </c>
      <c r="J77" s="253" t="s">
        <v>916</v>
      </c>
      <c r="K77" s="313" t="s">
        <v>1247</v>
      </c>
      <c r="L77" s="313"/>
      <c r="M77" s="134"/>
      <c r="N77" s="315"/>
      <c r="O77" s="316"/>
      <c r="P77" s="317"/>
    </row>
    <row r="78" spans="2:16" ht="168" customHeight="1" x14ac:dyDescent="0.2">
      <c r="B78" s="253" t="s">
        <v>1211</v>
      </c>
      <c r="C78" s="253" t="s">
        <v>893</v>
      </c>
      <c r="D78" s="313" t="s">
        <v>1248</v>
      </c>
      <c r="E78" s="313"/>
      <c r="F78" s="313" t="s">
        <v>1249</v>
      </c>
      <c r="G78" s="313"/>
      <c r="H78" s="313"/>
      <c r="I78" s="253" t="s">
        <v>1246</v>
      </c>
      <c r="J78" s="253" t="s">
        <v>897</v>
      </c>
      <c r="K78" s="313" t="s">
        <v>1250</v>
      </c>
      <c r="L78" s="313"/>
      <c r="M78" s="134"/>
      <c r="N78" s="315"/>
      <c r="O78" s="316"/>
      <c r="P78" s="317"/>
    </row>
    <row r="79" spans="2:16" ht="90.6" customHeight="1" x14ac:dyDescent="0.2">
      <c r="B79" s="253" t="s">
        <v>1211</v>
      </c>
      <c r="C79" s="253" t="s">
        <v>893</v>
      </c>
      <c r="D79" s="313" t="s">
        <v>1251</v>
      </c>
      <c r="E79" s="313"/>
      <c r="F79" s="313" t="s">
        <v>1252</v>
      </c>
      <c r="G79" s="313"/>
      <c r="H79" s="313"/>
      <c r="I79" s="253" t="s">
        <v>1246</v>
      </c>
      <c r="J79" s="253" t="s">
        <v>924</v>
      </c>
      <c r="K79" s="313" t="s">
        <v>1253</v>
      </c>
      <c r="L79" s="313"/>
      <c r="M79" s="134"/>
      <c r="N79" s="315"/>
      <c r="O79" s="316"/>
      <c r="P79" s="317"/>
    </row>
    <row r="80" spans="2:16" ht="120" x14ac:dyDescent="0.2">
      <c r="B80" s="253" t="s">
        <v>1211</v>
      </c>
      <c r="C80" s="253" t="s">
        <v>893</v>
      </c>
      <c r="D80" s="313" t="s">
        <v>1254</v>
      </c>
      <c r="E80" s="313"/>
      <c r="F80" s="313" t="s">
        <v>1255</v>
      </c>
      <c r="G80" s="313"/>
      <c r="H80" s="313"/>
      <c r="I80" s="253" t="s">
        <v>1256</v>
      </c>
      <c r="J80" s="253" t="s">
        <v>897</v>
      </c>
      <c r="K80" s="313" t="s">
        <v>1257</v>
      </c>
      <c r="L80" s="313"/>
      <c r="M80" s="134"/>
      <c r="N80" s="315"/>
      <c r="O80" s="316"/>
      <c r="P80" s="317"/>
    </row>
    <row r="81" spans="2:16" ht="120" x14ac:dyDescent="0.2">
      <c r="B81" s="253" t="s">
        <v>1211</v>
      </c>
      <c r="C81" s="253" t="s">
        <v>893</v>
      </c>
      <c r="D81" s="313" t="s">
        <v>1254</v>
      </c>
      <c r="E81" s="313"/>
      <c r="F81" s="313" t="s">
        <v>1258</v>
      </c>
      <c r="G81" s="313"/>
      <c r="H81" s="313"/>
      <c r="I81" s="253" t="s">
        <v>1256</v>
      </c>
      <c r="J81" s="253" t="s">
        <v>916</v>
      </c>
      <c r="K81" s="313" t="s">
        <v>1257</v>
      </c>
      <c r="L81" s="313"/>
      <c r="M81" s="134"/>
      <c r="N81" s="315"/>
      <c r="O81" s="316"/>
      <c r="P81" s="317"/>
    </row>
    <row r="82" spans="2:16" ht="97.5" customHeight="1" x14ac:dyDescent="0.2">
      <c r="B82" s="253" t="s">
        <v>1211</v>
      </c>
      <c r="C82" s="253" t="s">
        <v>893</v>
      </c>
      <c r="D82" s="313" t="s">
        <v>1259</v>
      </c>
      <c r="E82" s="313"/>
      <c r="F82" s="313" t="s">
        <v>1260</v>
      </c>
      <c r="G82" s="313"/>
      <c r="H82" s="313"/>
      <c r="I82" s="253" t="s">
        <v>1246</v>
      </c>
      <c r="J82" s="253" t="s">
        <v>916</v>
      </c>
      <c r="K82" s="313" t="s">
        <v>1261</v>
      </c>
      <c r="L82" s="313"/>
      <c r="M82" s="134"/>
      <c r="N82" s="315"/>
      <c r="O82" s="316"/>
      <c r="P82" s="317"/>
    </row>
    <row r="83" spans="2:16" ht="97.5" customHeight="1" x14ac:dyDescent="0.2">
      <c r="B83" s="253" t="s">
        <v>1211</v>
      </c>
      <c r="C83" s="253" t="s">
        <v>893</v>
      </c>
      <c r="D83" s="313" t="s">
        <v>1262</v>
      </c>
      <c r="E83" s="313"/>
      <c r="F83" s="313" t="s">
        <v>1263</v>
      </c>
      <c r="G83" s="313"/>
      <c r="H83" s="313"/>
      <c r="I83" s="253" t="s">
        <v>1246</v>
      </c>
      <c r="J83" s="253" t="s">
        <v>916</v>
      </c>
      <c r="K83" s="313" t="s">
        <v>1264</v>
      </c>
      <c r="L83" s="313"/>
      <c r="M83" s="134"/>
      <c r="N83" s="315"/>
      <c r="O83" s="316"/>
      <c r="P83" s="317"/>
    </row>
    <row r="84" spans="2:16" ht="135.6" customHeight="1" x14ac:dyDescent="0.2">
      <c r="B84" s="253" t="s">
        <v>1211</v>
      </c>
      <c r="C84" s="253" t="s">
        <v>893</v>
      </c>
      <c r="D84" s="313" t="s">
        <v>1265</v>
      </c>
      <c r="E84" s="313"/>
      <c r="F84" s="313" t="s">
        <v>1266</v>
      </c>
      <c r="G84" s="313"/>
      <c r="H84" s="313"/>
      <c r="I84" s="253" t="s">
        <v>1246</v>
      </c>
      <c r="J84" s="253" t="s">
        <v>916</v>
      </c>
      <c r="K84" s="313" t="s">
        <v>1267</v>
      </c>
      <c r="L84" s="313"/>
      <c r="M84" s="134"/>
      <c r="N84" s="315"/>
      <c r="O84" s="316"/>
      <c r="P84" s="317"/>
    </row>
    <row r="85" spans="2:16" ht="97.5" customHeight="1" x14ac:dyDescent="0.2">
      <c r="B85" s="253" t="s">
        <v>1211</v>
      </c>
      <c r="C85" s="253" t="s">
        <v>893</v>
      </c>
      <c r="D85" s="313" t="s">
        <v>1268</v>
      </c>
      <c r="E85" s="313"/>
      <c r="F85" s="313" t="s">
        <v>1269</v>
      </c>
      <c r="G85" s="313"/>
      <c r="H85" s="313"/>
      <c r="I85" s="253" t="s">
        <v>1246</v>
      </c>
      <c r="J85" s="253" t="s">
        <v>916</v>
      </c>
      <c r="K85" s="313" t="s">
        <v>1270</v>
      </c>
      <c r="L85" s="313"/>
      <c r="M85" s="134"/>
      <c r="N85" s="315"/>
      <c r="O85" s="316"/>
      <c r="P85" s="317"/>
    </row>
    <row r="86" spans="2:16" ht="97.5" customHeight="1" x14ac:dyDescent="0.2">
      <c r="B86" s="253" t="s">
        <v>1211</v>
      </c>
      <c r="C86" s="253" t="s">
        <v>893</v>
      </c>
      <c r="D86" s="313" t="s">
        <v>1271</v>
      </c>
      <c r="E86" s="313"/>
      <c r="F86" s="313" t="s">
        <v>1272</v>
      </c>
      <c r="G86" s="313"/>
      <c r="H86" s="313"/>
      <c r="I86" s="253" t="s">
        <v>1246</v>
      </c>
      <c r="J86" s="253" t="s">
        <v>916</v>
      </c>
      <c r="K86" s="313" t="s">
        <v>1273</v>
      </c>
      <c r="L86" s="313"/>
      <c r="M86" s="134"/>
      <c r="N86" s="315"/>
      <c r="O86" s="316"/>
      <c r="P86" s="317"/>
    </row>
    <row r="87" spans="2:16" ht="97.5" customHeight="1" x14ac:dyDescent="0.2">
      <c r="B87" s="253" t="s">
        <v>1211</v>
      </c>
      <c r="C87" s="253" t="s">
        <v>893</v>
      </c>
      <c r="D87" s="313" t="s">
        <v>1274</v>
      </c>
      <c r="E87" s="313"/>
      <c r="F87" s="313" t="s">
        <v>1275</v>
      </c>
      <c r="G87" s="313"/>
      <c r="H87" s="313"/>
      <c r="I87" s="253" t="s">
        <v>1246</v>
      </c>
      <c r="J87" s="253" t="s">
        <v>916</v>
      </c>
      <c r="K87" s="313" t="s">
        <v>1276</v>
      </c>
      <c r="L87" s="313"/>
      <c r="M87" s="134"/>
      <c r="N87" s="315"/>
      <c r="O87" s="316"/>
      <c r="P87" s="317"/>
    </row>
    <row r="88" spans="2:16" ht="179.1" customHeight="1" x14ac:dyDescent="0.2">
      <c r="B88" s="253" t="s">
        <v>1211</v>
      </c>
      <c r="C88" s="253" t="s">
        <v>893</v>
      </c>
      <c r="D88" s="313" t="s">
        <v>1208</v>
      </c>
      <c r="E88" s="313"/>
      <c r="F88" s="313" t="s">
        <v>1277</v>
      </c>
      <c r="G88" s="313"/>
      <c r="H88" s="313"/>
      <c r="I88" s="253" t="s">
        <v>1246</v>
      </c>
      <c r="J88" s="253" t="s">
        <v>924</v>
      </c>
      <c r="K88" s="313" t="s">
        <v>1278</v>
      </c>
      <c r="L88" s="313"/>
      <c r="M88" s="134"/>
      <c r="N88" s="315"/>
      <c r="O88" s="316"/>
      <c r="P88" s="317"/>
    </row>
    <row r="89" spans="2:16" ht="141" customHeight="1" x14ac:dyDescent="0.2">
      <c r="B89" s="253" t="s">
        <v>1211</v>
      </c>
      <c r="C89" s="253" t="s">
        <v>893</v>
      </c>
      <c r="D89" s="313" t="s">
        <v>1279</v>
      </c>
      <c r="E89" s="313"/>
      <c r="F89" s="313" t="s">
        <v>1280</v>
      </c>
      <c r="G89" s="313"/>
      <c r="H89" s="313"/>
      <c r="I89" s="253" t="s">
        <v>1108</v>
      </c>
      <c r="J89" s="253" t="s">
        <v>916</v>
      </c>
      <c r="K89" s="313" t="s">
        <v>1182</v>
      </c>
      <c r="L89" s="313"/>
      <c r="M89" s="134"/>
      <c r="N89" s="315"/>
      <c r="O89" s="316"/>
      <c r="P89" s="317"/>
    </row>
    <row r="90" spans="2:16" ht="97.5" customHeight="1" x14ac:dyDescent="0.2">
      <c r="B90" s="253" t="s">
        <v>1211</v>
      </c>
      <c r="C90" s="253" t="s">
        <v>893</v>
      </c>
      <c r="D90" s="313" t="s">
        <v>1174</v>
      </c>
      <c r="E90" s="313"/>
      <c r="F90" s="313" t="s">
        <v>1175</v>
      </c>
      <c r="G90" s="313"/>
      <c r="H90" s="313"/>
      <c r="I90" s="253" t="s">
        <v>1108</v>
      </c>
      <c r="J90" s="253" t="s">
        <v>916</v>
      </c>
      <c r="K90" s="313" t="s">
        <v>1176</v>
      </c>
      <c r="L90" s="313"/>
      <c r="M90" s="134"/>
      <c r="N90" s="315"/>
      <c r="O90" s="316"/>
      <c r="P90" s="317"/>
    </row>
    <row r="91" spans="2:16" ht="97.5" customHeight="1" x14ac:dyDescent="0.2">
      <c r="B91" s="253" t="s">
        <v>1211</v>
      </c>
      <c r="C91" s="253" t="s">
        <v>893</v>
      </c>
      <c r="D91" s="313" t="s">
        <v>1192</v>
      </c>
      <c r="E91" s="313"/>
      <c r="F91" s="313" t="s">
        <v>1193</v>
      </c>
      <c r="G91" s="313"/>
      <c r="H91" s="313"/>
      <c r="I91" s="253" t="s">
        <v>1108</v>
      </c>
      <c r="J91" s="253" t="s">
        <v>916</v>
      </c>
      <c r="K91" s="313" t="s">
        <v>1194</v>
      </c>
      <c r="L91" s="313"/>
      <c r="M91" s="134"/>
      <c r="N91" s="315"/>
      <c r="O91" s="316"/>
      <c r="P91" s="317"/>
    </row>
    <row r="92" spans="2:16" ht="97.5" customHeight="1" x14ac:dyDescent="0.2">
      <c r="B92" s="253" t="s">
        <v>1211</v>
      </c>
      <c r="C92" s="253" t="s">
        <v>893</v>
      </c>
      <c r="D92" s="313" t="s">
        <v>1281</v>
      </c>
      <c r="E92" s="313"/>
      <c r="F92" s="313" t="s">
        <v>1196</v>
      </c>
      <c r="G92" s="313"/>
      <c r="H92" s="313"/>
      <c r="I92" s="253" t="s">
        <v>1246</v>
      </c>
      <c r="J92" s="253" t="s">
        <v>897</v>
      </c>
      <c r="K92" s="313" t="s">
        <v>1282</v>
      </c>
      <c r="L92" s="313"/>
      <c r="M92" s="134"/>
      <c r="N92" s="315"/>
      <c r="O92" s="316"/>
      <c r="P92" s="317"/>
    </row>
    <row r="93" spans="2:16" ht="97.5" customHeight="1" x14ac:dyDescent="0.2">
      <c r="B93" s="253" t="s">
        <v>1211</v>
      </c>
      <c r="C93" s="253" t="s">
        <v>893</v>
      </c>
      <c r="D93" s="313" t="s">
        <v>1283</v>
      </c>
      <c r="E93" s="313"/>
      <c r="F93" s="313" t="s">
        <v>1284</v>
      </c>
      <c r="G93" s="313"/>
      <c r="H93" s="313"/>
      <c r="I93" s="253" t="s">
        <v>896</v>
      </c>
      <c r="J93" s="253" t="s">
        <v>897</v>
      </c>
      <c r="K93" s="313" t="s">
        <v>1285</v>
      </c>
      <c r="L93" s="313"/>
      <c r="M93" s="134"/>
      <c r="N93" s="315"/>
      <c r="O93" s="316"/>
      <c r="P93" s="317"/>
    </row>
    <row r="94" spans="2:16" ht="120" x14ac:dyDescent="0.2">
      <c r="B94" s="253" t="s">
        <v>1211</v>
      </c>
      <c r="C94" s="253" t="s">
        <v>893</v>
      </c>
      <c r="D94" s="313" t="s">
        <v>1286</v>
      </c>
      <c r="E94" s="313"/>
      <c r="F94" s="313" t="s">
        <v>1287</v>
      </c>
      <c r="G94" s="313"/>
      <c r="H94" s="313"/>
      <c r="I94" s="253" t="s">
        <v>1288</v>
      </c>
      <c r="J94" s="253" t="s">
        <v>897</v>
      </c>
      <c r="K94" s="313" t="s">
        <v>1289</v>
      </c>
      <c r="L94" s="313"/>
      <c r="M94" s="134"/>
      <c r="N94" s="315"/>
      <c r="O94" s="316"/>
      <c r="P94" s="317"/>
    </row>
    <row r="95" spans="2:16" ht="120" x14ac:dyDescent="0.2">
      <c r="B95" s="253" t="s">
        <v>1211</v>
      </c>
      <c r="C95" s="253" t="s">
        <v>893</v>
      </c>
      <c r="D95" s="313" t="s">
        <v>1290</v>
      </c>
      <c r="E95" s="313"/>
      <c r="F95" s="313" t="s">
        <v>1144</v>
      </c>
      <c r="G95" s="313"/>
      <c r="H95" s="313"/>
      <c r="I95" s="253" t="s">
        <v>1145</v>
      </c>
      <c r="J95" s="253" t="s">
        <v>902</v>
      </c>
      <c r="K95" s="313" t="s">
        <v>1291</v>
      </c>
      <c r="L95" s="313"/>
      <c r="M95" s="134"/>
      <c r="N95" s="315"/>
      <c r="O95" s="316"/>
      <c r="P95" s="317"/>
    </row>
    <row r="96" spans="2:16" ht="120" x14ac:dyDescent="0.2">
      <c r="B96" s="253" t="s">
        <v>1211</v>
      </c>
      <c r="C96" s="253" t="s">
        <v>893</v>
      </c>
      <c r="D96" s="313" t="s">
        <v>1292</v>
      </c>
      <c r="E96" s="313"/>
      <c r="F96" s="313" t="s">
        <v>1293</v>
      </c>
      <c r="G96" s="313"/>
      <c r="H96" s="313"/>
      <c r="I96" s="253" t="s">
        <v>1145</v>
      </c>
      <c r="J96" s="253" t="s">
        <v>902</v>
      </c>
      <c r="K96" s="313" t="s">
        <v>1294</v>
      </c>
      <c r="L96" s="313"/>
      <c r="M96" s="134"/>
      <c r="N96" s="315"/>
      <c r="O96" s="316"/>
      <c r="P96" s="317"/>
    </row>
  </sheetData>
  <sheetProtection algorithmName="SHA-512" hashValue="Q7gaEjoSs84sCOx3h7YGsQ+9ve5v7z7oNKFkEb/U8PNeJSBg+0p7aHQrn/PkXeBdane/fiLKfamwyIaPc6YI6w==" saltValue="3tC2+TESL3r8ueapUkhCfw==" spinCount="100000" sheet="1" formatColumns="0" formatRows="0" insertRows="0"/>
  <mergeCells count="205">
    <mergeCell ref="B60:P60"/>
    <mergeCell ref="B61:P61"/>
    <mergeCell ref="F57:G57"/>
    <mergeCell ref="B62:P62"/>
    <mergeCell ref="L41:N41"/>
    <mergeCell ref="L42:N42"/>
    <mergeCell ref="L43:N43"/>
    <mergeCell ref="L30:N30"/>
    <mergeCell ref="L31:N31"/>
    <mergeCell ref="L32:N32"/>
    <mergeCell ref="L33:N33"/>
    <mergeCell ref="L34:N34"/>
    <mergeCell ref="B59:P59"/>
    <mergeCell ref="F56:G56"/>
    <mergeCell ref="B48:G48"/>
    <mergeCell ref="F50:G50"/>
    <mergeCell ref="F51:G51"/>
    <mergeCell ref="F52:G52"/>
    <mergeCell ref="F53:G53"/>
    <mergeCell ref="F54:G54"/>
    <mergeCell ref="F55:G55"/>
    <mergeCell ref="B44:D46"/>
    <mergeCell ref="E44:G44"/>
    <mergeCell ref="I44:N46"/>
    <mergeCell ref="E45:G45"/>
    <mergeCell ref="E46:G46"/>
    <mergeCell ref="J9:J10"/>
    <mergeCell ref="K9:K10"/>
    <mergeCell ref="B7:B10"/>
    <mergeCell ref="D7:D10"/>
    <mergeCell ref="F7:F10"/>
    <mergeCell ref="G7:G10"/>
    <mergeCell ref="H7:H10"/>
    <mergeCell ref="I7:I10"/>
    <mergeCell ref="J7:K8"/>
    <mergeCell ref="B26:D28"/>
    <mergeCell ref="E26:G26"/>
    <mergeCell ref="I26:N28"/>
    <mergeCell ref="E27:G27"/>
    <mergeCell ref="E28:G28"/>
    <mergeCell ref="B35:D37"/>
    <mergeCell ref="E35:G35"/>
    <mergeCell ref="I35:N37"/>
    <mergeCell ref="E36:G36"/>
    <mergeCell ref="E37:G37"/>
    <mergeCell ref="B2:N2"/>
    <mergeCell ref="B3:N3"/>
    <mergeCell ref="B4:N4"/>
    <mergeCell ref="L39:N39"/>
    <mergeCell ref="L40:N40"/>
    <mergeCell ref="L21:N21"/>
    <mergeCell ref="L22:N22"/>
    <mergeCell ref="L23:N23"/>
    <mergeCell ref="L24:N24"/>
    <mergeCell ref="L25:N25"/>
    <mergeCell ref="L12:N12"/>
    <mergeCell ref="L13:N13"/>
    <mergeCell ref="L14:N14"/>
    <mergeCell ref="L15:N15"/>
    <mergeCell ref="L16:N16"/>
    <mergeCell ref="E7:E10"/>
    <mergeCell ref="L7:N10"/>
    <mergeCell ref="B6:N6"/>
    <mergeCell ref="E17:G17"/>
    <mergeCell ref="E18:G18"/>
    <mergeCell ref="E19:G19"/>
    <mergeCell ref="B17:D19"/>
    <mergeCell ref="I17:N19"/>
    <mergeCell ref="C8:C10"/>
    <mergeCell ref="N63:P63"/>
    <mergeCell ref="N64:P64"/>
    <mergeCell ref="N65:P65"/>
    <mergeCell ref="N66:P66"/>
    <mergeCell ref="N67:P67"/>
    <mergeCell ref="N68:P68"/>
    <mergeCell ref="N69:P69"/>
    <mergeCell ref="N70:P70"/>
    <mergeCell ref="N71:P71"/>
    <mergeCell ref="N72:P72"/>
    <mergeCell ref="N73:P73"/>
    <mergeCell ref="N74:P74"/>
    <mergeCell ref="N75:P75"/>
    <mergeCell ref="N76:P76"/>
    <mergeCell ref="N77:P77"/>
    <mergeCell ref="N78:P78"/>
    <mergeCell ref="N79:P79"/>
    <mergeCell ref="N80:P80"/>
    <mergeCell ref="N81:P81"/>
    <mergeCell ref="N82:P82"/>
    <mergeCell ref="N83:P83"/>
    <mergeCell ref="N84:P84"/>
    <mergeCell ref="N85:P85"/>
    <mergeCell ref="N86:P86"/>
    <mergeCell ref="N87:P87"/>
    <mergeCell ref="N88:P88"/>
    <mergeCell ref="N89:P89"/>
    <mergeCell ref="N90:P90"/>
    <mergeCell ref="N91:P91"/>
    <mergeCell ref="N92:P92"/>
    <mergeCell ref="N93:P93"/>
    <mergeCell ref="N94:P94"/>
    <mergeCell ref="N95:P95"/>
    <mergeCell ref="N96:P96"/>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F79:H79"/>
    <mergeCell ref="F80:H80"/>
    <mergeCell ref="F81:H81"/>
    <mergeCell ref="F82:H82"/>
    <mergeCell ref="F83:H83"/>
    <mergeCell ref="F84:H84"/>
    <mergeCell ref="F85:H85"/>
    <mergeCell ref="F86:H86"/>
    <mergeCell ref="F87:H87"/>
    <mergeCell ref="F88:H88"/>
    <mergeCell ref="F89:H89"/>
    <mergeCell ref="F90:H90"/>
    <mergeCell ref="F91:H91"/>
    <mergeCell ref="F92:H92"/>
    <mergeCell ref="F93:H93"/>
    <mergeCell ref="F94:H94"/>
    <mergeCell ref="F95:H95"/>
    <mergeCell ref="F96:H96"/>
    <mergeCell ref="D63:E63"/>
    <mergeCell ref="D64:E64"/>
    <mergeCell ref="D65:E65"/>
    <mergeCell ref="D66:E66"/>
    <mergeCell ref="D67:E67"/>
    <mergeCell ref="D68:E68"/>
    <mergeCell ref="D69:E69"/>
    <mergeCell ref="D70:E70"/>
    <mergeCell ref="D71:E71"/>
    <mergeCell ref="D72:E72"/>
    <mergeCell ref="D73:E73"/>
    <mergeCell ref="D74:E74"/>
    <mergeCell ref="D75:E75"/>
    <mergeCell ref="D76:E76"/>
    <mergeCell ref="D77:E77"/>
    <mergeCell ref="D78:E78"/>
    <mergeCell ref="D79:E79"/>
    <mergeCell ref="D80:E80"/>
    <mergeCell ref="D90:E90"/>
    <mergeCell ref="D91:E91"/>
    <mergeCell ref="D92:E92"/>
    <mergeCell ref="D93:E93"/>
    <mergeCell ref="D94:E94"/>
    <mergeCell ref="D95:E95"/>
    <mergeCell ref="D96:E96"/>
    <mergeCell ref="D81:E81"/>
    <mergeCell ref="D82:E82"/>
    <mergeCell ref="D83:E83"/>
    <mergeCell ref="D84:E84"/>
    <mergeCell ref="D85:E85"/>
    <mergeCell ref="D86:E86"/>
    <mergeCell ref="D87:E87"/>
    <mergeCell ref="D88:E88"/>
    <mergeCell ref="D89:E89"/>
  </mergeCells>
  <conditionalFormatting sqref="H19">
    <cfRule type="cellIs" dxfId="17" priority="10" operator="equal">
      <formula>"Pass"</formula>
    </cfRule>
    <cfRule type="cellIs" dxfId="16" priority="11" operator="equal">
      <formula>"Fail"</formula>
    </cfRule>
  </conditionalFormatting>
  <conditionalFormatting sqref="H28">
    <cfRule type="cellIs" dxfId="15" priority="8" operator="equal">
      <formula>"Pass"</formula>
    </cfRule>
    <cfRule type="cellIs" dxfId="14" priority="9" operator="equal">
      <formula>"Fail"</formula>
    </cfRule>
  </conditionalFormatting>
  <conditionalFormatting sqref="H37">
    <cfRule type="cellIs" dxfId="13" priority="6" operator="equal">
      <formula>"Pass"</formula>
    </cfRule>
    <cfRule type="cellIs" dxfId="12" priority="7" operator="equal">
      <formula>"Fail"</formula>
    </cfRule>
  </conditionalFormatting>
  <conditionalFormatting sqref="H46">
    <cfRule type="cellIs" dxfId="11" priority="4" operator="equal">
      <formula>"Pass"</formula>
    </cfRule>
    <cfRule type="cellIs" dxfId="10" priority="5" operator="equal">
      <formula>"Fail"</formula>
    </cfRule>
  </conditionalFormatting>
  <conditionalFormatting sqref="M64:M96">
    <cfRule type="expression" dxfId="9" priority="2">
      <formula>M64="Pass"</formula>
    </cfRule>
  </conditionalFormatting>
  <conditionalFormatting sqref="N64:P96">
    <cfRule type="expression" dxfId="8" priority="1">
      <formula>M64="Pass"</formula>
    </cfRule>
  </conditionalFormatting>
  <dataValidations count="1">
    <dataValidation type="list" allowBlank="1" showInputMessage="1" showErrorMessage="1" sqref="M64:M96" xr:uid="{CB7DFD32-0EE7-43A3-AE3D-C283F6070558}">
      <formula1>"Pass,Fail,NA,Not Inspected"</formula1>
    </dataValidation>
  </dataValidations>
  <pageMargins left="0.7" right="0.7" top="0.75" bottom="0.75" header="0.3" footer="0.3"/>
  <pageSetup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951E-252B-4057-91BD-F22ED5E40EAF}">
  <sheetPr codeName="Sheet14">
    <tabColor theme="4" tint="0.39997558519241921"/>
  </sheetPr>
  <dimension ref="A2:U37"/>
  <sheetViews>
    <sheetView showGridLines="0" zoomScaleNormal="100" workbookViewId="0"/>
  </sheetViews>
  <sheetFormatPr defaultColWidth="9.140625" defaultRowHeight="14.25" x14ac:dyDescent="0.2"/>
  <cols>
    <col min="1" max="1" width="4.85546875" style="3" customWidth="1"/>
    <col min="2" max="2" width="17.7109375" style="3" customWidth="1"/>
    <col min="3" max="3" width="13.85546875" style="3" customWidth="1"/>
    <col min="4" max="4" width="11.7109375" style="3" customWidth="1"/>
    <col min="5" max="6" width="16.42578125" style="3" customWidth="1"/>
    <col min="7" max="7" width="15.28515625" style="3" customWidth="1"/>
    <col min="8" max="8" width="9.140625" style="3"/>
    <col min="9" max="9" width="12.28515625" style="3" customWidth="1"/>
    <col min="10" max="16384" width="9.140625" style="3"/>
  </cols>
  <sheetData>
    <row r="2" spans="1:21" s="23" customFormat="1" ht="15.75" x14ac:dyDescent="0.2">
      <c r="B2" s="408" t="s">
        <v>761</v>
      </c>
      <c r="C2" s="409"/>
      <c r="D2" s="409"/>
      <c r="E2" s="409"/>
      <c r="F2" s="409"/>
      <c r="G2" s="409"/>
      <c r="H2" s="409"/>
      <c r="I2" s="410"/>
      <c r="J2" s="108"/>
      <c r="K2" s="108"/>
      <c r="L2" s="108"/>
      <c r="M2" s="108"/>
      <c r="N2" s="108"/>
      <c r="O2" s="108"/>
      <c r="P2" s="7"/>
      <c r="Q2" s="7"/>
      <c r="R2" s="7"/>
      <c r="S2" s="7"/>
      <c r="T2" s="7"/>
      <c r="U2" s="7"/>
    </row>
    <row r="3" spans="1:21" ht="16.5" customHeight="1" x14ac:dyDescent="0.2">
      <c r="A3" s="4"/>
      <c r="B3" s="443" t="s">
        <v>725</v>
      </c>
      <c r="C3" s="444"/>
      <c r="D3" s="444"/>
      <c r="E3" s="444"/>
      <c r="F3" s="444"/>
      <c r="G3" s="444"/>
      <c r="H3" s="444"/>
      <c r="I3" s="445"/>
      <c r="O3" s="18"/>
      <c r="P3" s="10"/>
      <c r="Q3" s="18"/>
      <c r="R3" s="10"/>
      <c r="S3" s="10"/>
    </row>
    <row r="4" spans="1:21" ht="15" customHeight="1" x14ac:dyDescent="0.2">
      <c r="A4" s="4"/>
      <c r="B4" s="446" t="s">
        <v>745</v>
      </c>
      <c r="C4" s="444"/>
      <c r="D4" s="444"/>
      <c r="E4" s="444"/>
      <c r="F4" s="444"/>
      <c r="G4" s="444"/>
      <c r="H4" s="444"/>
      <c r="I4" s="445"/>
      <c r="O4" s="88"/>
      <c r="P4" s="88"/>
      <c r="Q4" s="88"/>
      <c r="R4" s="88"/>
      <c r="S4" s="88"/>
    </row>
    <row r="5" spans="1:21" ht="15" customHeight="1" x14ac:dyDescent="0.2">
      <c r="A5" s="4"/>
      <c r="B5" s="108"/>
      <c r="C5" s="107"/>
      <c r="D5" s="107"/>
      <c r="E5" s="107"/>
      <c r="F5" s="107"/>
      <c r="G5" s="107"/>
      <c r="H5" s="107"/>
      <c r="I5" s="107"/>
      <c r="J5" s="108"/>
      <c r="K5" s="108"/>
      <c r="L5" s="108"/>
      <c r="M5" s="108"/>
      <c r="N5" s="108"/>
      <c r="O5" s="108"/>
      <c r="P5" s="88"/>
      <c r="Q5" s="88"/>
      <c r="R5" s="88"/>
      <c r="S5" s="88"/>
    </row>
    <row r="6" spans="1:21" ht="15.75" x14ac:dyDescent="0.25">
      <c r="C6" s="286" t="s">
        <v>676</v>
      </c>
      <c r="D6" s="441"/>
      <c r="E6" s="441"/>
      <c r="F6" s="441"/>
      <c r="G6" s="441"/>
      <c r="H6" s="441"/>
      <c r="I6" s="441"/>
      <c r="J6" s="287"/>
    </row>
    <row r="7" spans="1:21" ht="25.5" x14ac:dyDescent="0.2">
      <c r="C7" s="36" t="s">
        <v>96</v>
      </c>
      <c r="D7" s="36" t="s">
        <v>629</v>
      </c>
      <c r="E7" s="36" t="s">
        <v>551</v>
      </c>
      <c r="F7" s="36" t="s">
        <v>606</v>
      </c>
      <c r="G7" s="36" t="s">
        <v>946</v>
      </c>
      <c r="H7" s="36" t="s">
        <v>243</v>
      </c>
      <c r="I7" s="308" t="s">
        <v>104</v>
      </c>
      <c r="J7" s="312"/>
    </row>
    <row r="8" spans="1:21" x14ac:dyDescent="0.2">
      <c r="B8" s="96" t="s">
        <v>671</v>
      </c>
      <c r="C8" s="178"/>
      <c r="D8" s="178"/>
      <c r="E8" s="178"/>
      <c r="F8" s="178"/>
      <c r="G8" s="178"/>
      <c r="H8" s="178"/>
      <c r="I8" s="439"/>
      <c r="J8" s="440"/>
    </row>
    <row r="9" spans="1:21" x14ac:dyDescent="0.2">
      <c r="B9" s="96" t="s">
        <v>672</v>
      </c>
      <c r="C9" s="178"/>
      <c r="D9" s="178"/>
      <c r="E9" s="178"/>
      <c r="F9" s="178"/>
      <c r="G9" s="178"/>
      <c r="H9" s="178"/>
      <c r="I9" s="439"/>
      <c r="J9" s="440"/>
    </row>
    <row r="10" spans="1:21" x14ac:dyDescent="0.2">
      <c r="B10" s="96" t="s">
        <v>673</v>
      </c>
      <c r="C10" s="178"/>
      <c r="D10" s="178"/>
      <c r="E10" s="178"/>
      <c r="F10" s="178"/>
      <c r="G10" s="178"/>
      <c r="H10" s="178"/>
      <c r="I10" s="439"/>
      <c r="J10" s="440"/>
    </row>
    <row r="12" spans="1:21" ht="15.75" x14ac:dyDescent="0.25">
      <c r="C12" s="286" t="s">
        <v>677</v>
      </c>
      <c r="D12" s="441"/>
      <c r="E12" s="441"/>
      <c r="F12" s="441"/>
      <c r="G12" s="441"/>
      <c r="H12" s="441"/>
      <c r="I12" s="441"/>
      <c r="J12" s="287"/>
    </row>
    <row r="13" spans="1:21" ht="25.5" x14ac:dyDescent="0.2">
      <c r="C13" s="36" t="s">
        <v>96</v>
      </c>
      <c r="D13" s="36" t="s">
        <v>629</v>
      </c>
      <c r="E13" s="36" t="s">
        <v>551</v>
      </c>
      <c r="F13" s="36" t="s">
        <v>230</v>
      </c>
      <c r="G13" s="36" t="s">
        <v>946</v>
      </c>
      <c r="H13" s="308" t="s">
        <v>104</v>
      </c>
      <c r="I13" s="309"/>
      <c r="J13" s="312"/>
    </row>
    <row r="14" spans="1:21" x14ac:dyDescent="0.2">
      <c r="B14" s="96" t="s">
        <v>671</v>
      </c>
      <c r="C14" s="178"/>
      <c r="D14" s="178"/>
      <c r="E14" s="178"/>
      <c r="F14" s="178"/>
      <c r="G14" s="178"/>
      <c r="H14" s="439"/>
      <c r="I14" s="442"/>
      <c r="J14" s="440"/>
    </row>
    <row r="15" spans="1:21" x14ac:dyDescent="0.2">
      <c r="B15" s="96" t="s">
        <v>672</v>
      </c>
      <c r="C15" s="178"/>
      <c r="D15" s="178"/>
      <c r="E15" s="178"/>
      <c r="F15" s="178"/>
      <c r="G15" s="178"/>
      <c r="H15" s="439"/>
      <c r="I15" s="442"/>
      <c r="J15" s="440"/>
    </row>
    <row r="16" spans="1:21" x14ac:dyDescent="0.2">
      <c r="B16" s="96" t="s">
        <v>673</v>
      </c>
      <c r="C16" s="178"/>
      <c r="D16" s="178"/>
      <c r="E16" s="178"/>
      <c r="F16" s="178"/>
      <c r="G16" s="178"/>
      <c r="H16" s="439"/>
      <c r="I16" s="442"/>
      <c r="J16" s="440"/>
    </row>
    <row r="18" spans="2:10" ht="15.75" x14ac:dyDescent="0.25">
      <c r="C18" s="286" t="s">
        <v>929</v>
      </c>
      <c r="D18" s="441"/>
      <c r="E18" s="441"/>
      <c r="F18" s="441"/>
      <c r="G18" s="441"/>
      <c r="H18" s="441"/>
      <c r="I18" s="441"/>
      <c r="J18" s="287"/>
    </row>
    <row r="19" spans="2:10" ht="38.25" x14ac:dyDescent="0.2">
      <c r="C19" s="36" t="s">
        <v>96</v>
      </c>
      <c r="D19" s="36" t="s">
        <v>934</v>
      </c>
      <c r="E19" s="36" t="s">
        <v>551</v>
      </c>
      <c r="F19" s="36" t="s">
        <v>606</v>
      </c>
      <c r="G19" s="36" t="s">
        <v>947</v>
      </c>
      <c r="H19" s="36" t="s">
        <v>243</v>
      </c>
      <c r="I19" s="308" t="s">
        <v>104</v>
      </c>
      <c r="J19" s="312"/>
    </row>
    <row r="20" spans="2:10" x14ac:dyDescent="0.2">
      <c r="B20" s="96" t="s">
        <v>930</v>
      </c>
      <c r="C20" s="178"/>
      <c r="D20" s="178"/>
      <c r="E20" s="178"/>
      <c r="F20" s="178"/>
      <c r="G20" s="178"/>
      <c r="H20" s="178"/>
      <c r="I20" s="439"/>
      <c r="J20" s="440"/>
    </row>
    <row r="21" spans="2:10" x14ac:dyDescent="0.2">
      <c r="B21" s="96" t="s">
        <v>931</v>
      </c>
      <c r="C21" s="178"/>
      <c r="D21" s="178"/>
      <c r="E21" s="178"/>
      <c r="F21" s="178"/>
      <c r="G21" s="178"/>
      <c r="H21" s="178"/>
      <c r="I21" s="439"/>
      <c r="J21" s="440"/>
    </row>
    <row r="22" spans="2:10" x14ac:dyDescent="0.2">
      <c r="B22" s="96" t="s">
        <v>932</v>
      </c>
      <c r="C22" s="178"/>
      <c r="D22" s="178"/>
      <c r="E22" s="178"/>
      <c r="F22" s="178"/>
      <c r="G22" s="178"/>
      <c r="H22" s="178"/>
      <c r="I22" s="439"/>
      <c r="J22" s="440"/>
    </row>
    <row r="24" spans="2:10" ht="15.75" x14ac:dyDescent="0.25">
      <c r="C24" s="286" t="s">
        <v>933</v>
      </c>
      <c r="D24" s="441"/>
      <c r="E24" s="441"/>
      <c r="F24" s="441"/>
      <c r="G24" s="441"/>
      <c r="H24" s="441"/>
      <c r="I24" s="441"/>
      <c r="J24" s="287"/>
    </row>
    <row r="25" spans="2:10" ht="51" x14ac:dyDescent="0.2">
      <c r="C25" s="36" t="s">
        <v>96</v>
      </c>
      <c r="D25" s="36" t="s">
        <v>935</v>
      </c>
      <c r="E25" s="36" t="s">
        <v>551</v>
      </c>
      <c r="F25" s="36" t="s">
        <v>230</v>
      </c>
      <c r="G25" s="36" t="s">
        <v>947</v>
      </c>
      <c r="H25" s="308" t="s">
        <v>104</v>
      </c>
      <c r="I25" s="309"/>
      <c r="J25" s="312"/>
    </row>
    <row r="26" spans="2:10" x14ac:dyDescent="0.2">
      <c r="B26" s="96" t="s">
        <v>930</v>
      </c>
      <c r="C26" s="178"/>
      <c r="D26" s="249"/>
      <c r="E26" s="178"/>
      <c r="F26" s="178"/>
      <c r="G26" s="178"/>
      <c r="H26" s="439"/>
      <c r="I26" s="442"/>
      <c r="J26" s="440"/>
    </row>
    <row r="27" spans="2:10" x14ac:dyDescent="0.2">
      <c r="B27" s="96" t="s">
        <v>931</v>
      </c>
      <c r="C27" s="178"/>
      <c r="D27" s="249"/>
      <c r="E27" s="178"/>
      <c r="F27" s="178"/>
      <c r="G27" s="178"/>
      <c r="H27" s="439"/>
      <c r="I27" s="442"/>
      <c r="J27" s="440"/>
    </row>
    <row r="28" spans="2:10" x14ac:dyDescent="0.2">
      <c r="B28" s="96" t="s">
        <v>932</v>
      </c>
      <c r="C28" s="178"/>
      <c r="D28" s="249"/>
      <c r="E28" s="178"/>
      <c r="F28" s="178"/>
      <c r="G28" s="178"/>
      <c r="H28" s="439"/>
      <c r="I28" s="442"/>
      <c r="J28" s="440"/>
    </row>
    <row r="31" spans="2:10" ht="33.950000000000003" customHeight="1" x14ac:dyDescent="0.2">
      <c r="B31" s="407" t="s">
        <v>817</v>
      </c>
      <c r="C31" s="407"/>
      <c r="D31" s="407"/>
      <c r="E31" s="407"/>
    </row>
    <row r="32" spans="2:10" ht="25.5" x14ac:dyDescent="0.2">
      <c r="B32" s="37" t="s">
        <v>94</v>
      </c>
      <c r="C32" s="36" t="s">
        <v>529</v>
      </c>
      <c r="D32" s="305" t="s">
        <v>104</v>
      </c>
      <c r="E32" s="306"/>
    </row>
    <row r="33" spans="2:5" x14ac:dyDescent="0.2">
      <c r="B33" s="153"/>
      <c r="C33" s="170"/>
      <c r="D33" s="290"/>
      <c r="E33" s="291"/>
    </row>
    <row r="34" spans="2:5" x14ac:dyDescent="0.2">
      <c r="B34" s="153"/>
      <c r="C34" s="170"/>
      <c r="D34" s="290"/>
      <c r="E34" s="291"/>
    </row>
    <row r="35" spans="2:5" x14ac:dyDescent="0.2">
      <c r="B35" s="153"/>
      <c r="C35" s="170"/>
      <c r="D35" s="290"/>
      <c r="E35" s="291"/>
    </row>
    <row r="36" spans="2:5" x14ac:dyDescent="0.2">
      <c r="B36" s="153"/>
      <c r="C36" s="170"/>
      <c r="D36" s="290"/>
      <c r="E36" s="291"/>
    </row>
    <row r="37" spans="2:5" x14ac:dyDescent="0.2">
      <c r="B37" s="153"/>
      <c r="C37" s="170"/>
      <c r="D37" s="290"/>
      <c r="E37" s="291"/>
    </row>
  </sheetData>
  <sheetProtection algorithmName="SHA-512" hashValue="TFcH0njvlj6Rlx4j1XtvyRQhEUgcDxOzdLh2ZA7YcQz/TQ6DqGCq/nQwI8q0u0lwpGQLfZKla3vk360oQvVPBA==" saltValue="ZTj3FFcRX6RMObBiTk629Q==" spinCount="100000" sheet="1" formatColumns="0" formatRows="0" insertRows="0"/>
  <mergeCells count="30">
    <mergeCell ref="B2:I2"/>
    <mergeCell ref="B3:I3"/>
    <mergeCell ref="B4:I4"/>
    <mergeCell ref="D37:E37"/>
    <mergeCell ref="B31:E31"/>
    <mergeCell ref="D32:E32"/>
    <mergeCell ref="D33:E33"/>
    <mergeCell ref="D34:E34"/>
    <mergeCell ref="D35:E35"/>
    <mergeCell ref="D36:E36"/>
    <mergeCell ref="H26:J26"/>
    <mergeCell ref="H27:J27"/>
    <mergeCell ref="H28:J28"/>
    <mergeCell ref="I19:J19"/>
    <mergeCell ref="I20:J20"/>
    <mergeCell ref="I21:J21"/>
    <mergeCell ref="I22:J22"/>
    <mergeCell ref="H25:J25"/>
    <mergeCell ref="C6:J6"/>
    <mergeCell ref="C12:J12"/>
    <mergeCell ref="C18:J18"/>
    <mergeCell ref="C24:J24"/>
    <mergeCell ref="H16:J16"/>
    <mergeCell ref="H13:J13"/>
    <mergeCell ref="I7:J7"/>
    <mergeCell ref="I8:J8"/>
    <mergeCell ref="I9:J9"/>
    <mergeCell ref="I10:J10"/>
    <mergeCell ref="H14:J14"/>
    <mergeCell ref="H15:J15"/>
  </mergeCells>
  <phoneticPr fontId="36" type="noConversion"/>
  <pageMargins left="0.7" right="0.7" top="0.75" bottom="0.75" header="0.3" footer="0.3"/>
  <pageSetup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0180" r:id="rId4" name="Check Box 4">
              <controlPr defaultSize="0" autoFill="0" autoLine="0" autoPict="0">
                <anchor moveWithCells="1">
                  <from>
                    <xdr:col>6</xdr:col>
                    <xdr:colOff>371475</xdr:colOff>
                    <xdr:row>6</xdr:row>
                    <xdr:rowOff>314325</xdr:rowOff>
                  </from>
                  <to>
                    <xdr:col>6</xdr:col>
                    <xdr:colOff>800100</xdr:colOff>
                    <xdr:row>8</xdr:row>
                    <xdr:rowOff>9525</xdr:rowOff>
                  </to>
                </anchor>
              </controlPr>
            </control>
          </mc:Choice>
        </mc:AlternateContent>
        <mc:AlternateContent xmlns:mc="http://schemas.openxmlformats.org/markup-compatibility/2006">
          <mc:Choice Requires="x14">
            <control shapeId="50181" r:id="rId5" name="Check Box 5">
              <controlPr defaultSize="0" autoFill="0" autoLine="0" autoPict="0">
                <anchor moveWithCells="1">
                  <from>
                    <xdr:col>6</xdr:col>
                    <xdr:colOff>371475</xdr:colOff>
                    <xdr:row>7</xdr:row>
                    <xdr:rowOff>314325</xdr:rowOff>
                  </from>
                  <to>
                    <xdr:col>6</xdr:col>
                    <xdr:colOff>800100</xdr:colOff>
                    <xdr:row>9</xdr:row>
                    <xdr:rowOff>19050</xdr:rowOff>
                  </to>
                </anchor>
              </controlPr>
            </control>
          </mc:Choice>
        </mc:AlternateContent>
        <mc:AlternateContent xmlns:mc="http://schemas.openxmlformats.org/markup-compatibility/2006">
          <mc:Choice Requires="x14">
            <control shapeId="50182" r:id="rId6" name="Check Box 6">
              <controlPr defaultSize="0" autoFill="0" autoLine="0" autoPict="0">
                <anchor moveWithCells="1">
                  <from>
                    <xdr:col>6</xdr:col>
                    <xdr:colOff>371475</xdr:colOff>
                    <xdr:row>8</xdr:row>
                    <xdr:rowOff>314325</xdr:rowOff>
                  </from>
                  <to>
                    <xdr:col>6</xdr:col>
                    <xdr:colOff>800100</xdr:colOff>
                    <xdr:row>10</xdr:row>
                    <xdr:rowOff>19050</xdr:rowOff>
                  </to>
                </anchor>
              </controlPr>
            </control>
          </mc:Choice>
        </mc:AlternateContent>
        <mc:AlternateContent xmlns:mc="http://schemas.openxmlformats.org/markup-compatibility/2006">
          <mc:Choice Requires="x14">
            <control shapeId="50183" r:id="rId7" name="Check Box 7">
              <controlPr defaultSize="0" autoFill="0" autoLine="0" autoPict="0">
                <anchor moveWithCells="1">
                  <from>
                    <xdr:col>6</xdr:col>
                    <xdr:colOff>371475</xdr:colOff>
                    <xdr:row>12</xdr:row>
                    <xdr:rowOff>314325</xdr:rowOff>
                  </from>
                  <to>
                    <xdr:col>6</xdr:col>
                    <xdr:colOff>800100</xdr:colOff>
                    <xdr:row>14</xdr:row>
                    <xdr:rowOff>9525</xdr:rowOff>
                  </to>
                </anchor>
              </controlPr>
            </control>
          </mc:Choice>
        </mc:AlternateContent>
        <mc:AlternateContent xmlns:mc="http://schemas.openxmlformats.org/markup-compatibility/2006">
          <mc:Choice Requires="x14">
            <control shapeId="50184" r:id="rId8" name="Check Box 8">
              <controlPr defaultSize="0" autoFill="0" autoLine="0" autoPict="0">
                <anchor moveWithCells="1">
                  <from>
                    <xdr:col>6</xdr:col>
                    <xdr:colOff>371475</xdr:colOff>
                    <xdr:row>13</xdr:row>
                    <xdr:rowOff>314325</xdr:rowOff>
                  </from>
                  <to>
                    <xdr:col>6</xdr:col>
                    <xdr:colOff>800100</xdr:colOff>
                    <xdr:row>15</xdr:row>
                    <xdr:rowOff>19050</xdr:rowOff>
                  </to>
                </anchor>
              </controlPr>
            </control>
          </mc:Choice>
        </mc:AlternateContent>
        <mc:AlternateContent xmlns:mc="http://schemas.openxmlformats.org/markup-compatibility/2006">
          <mc:Choice Requires="x14">
            <control shapeId="50185" r:id="rId9" name="Check Box 9">
              <controlPr defaultSize="0" autoFill="0" autoLine="0" autoPict="0">
                <anchor moveWithCells="1">
                  <from>
                    <xdr:col>6</xdr:col>
                    <xdr:colOff>371475</xdr:colOff>
                    <xdr:row>14</xdr:row>
                    <xdr:rowOff>314325</xdr:rowOff>
                  </from>
                  <to>
                    <xdr:col>6</xdr:col>
                    <xdr:colOff>800100</xdr:colOff>
                    <xdr:row>16</xdr:row>
                    <xdr:rowOff>19050</xdr:rowOff>
                  </to>
                </anchor>
              </controlPr>
            </control>
          </mc:Choice>
        </mc:AlternateContent>
        <mc:AlternateContent xmlns:mc="http://schemas.openxmlformats.org/markup-compatibility/2006">
          <mc:Choice Requires="x14">
            <control shapeId="50186" r:id="rId10" name="Check Box 10">
              <controlPr defaultSize="0" autoFill="0" autoLine="0" autoPict="0">
                <anchor moveWithCells="1">
                  <from>
                    <xdr:col>6</xdr:col>
                    <xdr:colOff>371475</xdr:colOff>
                    <xdr:row>18</xdr:row>
                    <xdr:rowOff>466725</xdr:rowOff>
                  </from>
                  <to>
                    <xdr:col>6</xdr:col>
                    <xdr:colOff>800100</xdr:colOff>
                    <xdr:row>20</xdr:row>
                    <xdr:rowOff>0</xdr:rowOff>
                  </to>
                </anchor>
              </controlPr>
            </control>
          </mc:Choice>
        </mc:AlternateContent>
        <mc:AlternateContent xmlns:mc="http://schemas.openxmlformats.org/markup-compatibility/2006">
          <mc:Choice Requires="x14">
            <control shapeId="50187" r:id="rId11" name="Check Box 11">
              <controlPr defaultSize="0" autoFill="0" autoLine="0" autoPict="0">
                <anchor moveWithCells="1">
                  <from>
                    <xdr:col>6</xdr:col>
                    <xdr:colOff>371475</xdr:colOff>
                    <xdr:row>19</xdr:row>
                    <xdr:rowOff>314325</xdr:rowOff>
                  </from>
                  <to>
                    <xdr:col>6</xdr:col>
                    <xdr:colOff>800100</xdr:colOff>
                    <xdr:row>21</xdr:row>
                    <xdr:rowOff>19050</xdr:rowOff>
                  </to>
                </anchor>
              </controlPr>
            </control>
          </mc:Choice>
        </mc:AlternateContent>
        <mc:AlternateContent xmlns:mc="http://schemas.openxmlformats.org/markup-compatibility/2006">
          <mc:Choice Requires="x14">
            <control shapeId="50188" r:id="rId12" name="Check Box 12">
              <controlPr defaultSize="0" autoFill="0" autoLine="0" autoPict="0">
                <anchor moveWithCells="1">
                  <from>
                    <xdr:col>6</xdr:col>
                    <xdr:colOff>371475</xdr:colOff>
                    <xdr:row>20</xdr:row>
                    <xdr:rowOff>314325</xdr:rowOff>
                  </from>
                  <to>
                    <xdr:col>6</xdr:col>
                    <xdr:colOff>800100</xdr:colOff>
                    <xdr:row>22</xdr:row>
                    <xdr:rowOff>19050</xdr:rowOff>
                  </to>
                </anchor>
              </controlPr>
            </control>
          </mc:Choice>
        </mc:AlternateContent>
        <mc:AlternateContent xmlns:mc="http://schemas.openxmlformats.org/markup-compatibility/2006">
          <mc:Choice Requires="x14">
            <control shapeId="50189" r:id="rId13" name="Check Box 13">
              <controlPr defaultSize="0" autoFill="0" autoLine="0" autoPict="0">
                <anchor moveWithCells="1">
                  <from>
                    <xdr:col>6</xdr:col>
                    <xdr:colOff>371475</xdr:colOff>
                    <xdr:row>24</xdr:row>
                    <xdr:rowOff>628650</xdr:rowOff>
                  </from>
                  <to>
                    <xdr:col>6</xdr:col>
                    <xdr:colOff>800100</xdr:colOff>
                    <xdr:row>26</xdr:row>
                    <xdr:rowOff>0</xdr:rowOff>
                  </to>
                </anchor>
              </controlPr>
            </control>
          </mc:Choice>
        </mc:AlternateContent>
        <mc:AlternateContent xmlns:mc="http://schemas.openxmlformats.org/markup-compatibility/2006">
          <mc:Choice Requires="x14">
            <control shapeId="50190" r:id="rId14" name="Check Box 14">
              <controlPr defaultSize="0" autoFill="0" autoLine="0" autoPict="0">
                <anchor moveWithCells="1">
                  <from>
                    <xdr:col>6</xdr:col>
                    <xdr:colOff>371475</xdr:colOff>
                    <xdr:row>25</xdr:row>
                    <xdr:rowOff>314325</xdr:rowOff>
                  </from>
                  <to>
                    <xdr:col>6</xdr:col>
                    <xdr:colOff>800100</xdr:colOff>
                    <xdr:row>27</xdr:row>
                    <xdr:rowOff>19050</xdr:rowOff>
                  </to>
                </anchor>
              </controlPr>
            </control>
          </mc:Choice>
        </mc:AlternateContent>
        <mc:AlternateContent xmlns:mc="http://schemas.openxmlformats.org/markup-compatibility/2006">
          <mc:Choice Requires="x14">
            <control shapeId="50191" r:id="rId15" name="Check Box 15">
              <controlPr defaultSize="0" autoFill="0" autoLine="0" autoPict="0">
                <anchor moveWithCells="1">
                  <from>
                    <xdr:col>6</xdr:col>
                    <xdr:colOff>371475</xdr:colOff>
                    <xdr:row>26</xdr:row>
                    <xdr:rowOff>314325</xdr:rowOff>
                  </from>
                  <to>
                    <xdr:col>6</xdr:col>
                    <xdr:colOff>800100</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C24BAAE-5139-4789-87CA-574349713A73}">
          <x14:formula1>
            <xm:f>'Data Validation'!$D$129:$D$130</xm:f>
          </x14:formula1>
          <xm:sqref>H8:H10 H20:H22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9D95-3113-498D-B4DC-DA538FD4F5A5}">
  <sheetPr codeName="Sheet15">
    <tabColor theme="4" tint="0.39997558519241921"/>
  </sheetPr>
  <dimension ref="A2:P78"/>
  <sheetViews>
    <sheetView showGridLines="0" zoomScaleNormal="100" workbookViewId="0"/>
  </sheetViews>
  <sheetFormatPr defaultColWidth="9.140625" defaultRowHeight="14.25" x14ac:dyDescent="0.2"/>
  <cols>
    <col min="1" max="1" width="4.85546875" style="3" customWidth="1"/>
    <col min="2" max="2" width="17.7109375" style="3" customWidth="1"/>
    <col min="3" max="3" width="15" style="3" customWidth="1"/>
    <col min="4" max="4" width="11.7109375" style="3" customWidth="1"/>
    <col min="5" max="6" width="16.42578125" style="3" customWidth="1"/>
    <col min="7" max="7" width="15.28515625" style="3" customWidth="1"/>
    <col min="8" max="8" width="9.140625" style="3"/>
    <col min="9" max="9" width="12.28515625" style="3" customWidth="1"/>
    <col min="10" max="10" width="15.140625" style="3" customWidth="1"/>
    <col min="11" max="12" width="16.42578125" style="3" customWidth="1"/>
    <col min="13" max="16384" width="9.140625" style="3"/>
  </cols>
  <sheetData>
    <row r="2" spans="1:14" s="1" customFormat="1" ht="18" x14ac:dyDescent="0.25">
      <c r="A2" s="2"/>
      <c r="B2" s="304" t="s">
        <v>823</v>
      </c>
      <c r="C2" s="304"/>
      <c r="D2" s="304"/>
      <c r="E2" s="304"/>
      <c r="F2" s="304"/>
      <c r="G2" s="304"/>
      <c r="H2" s="304"/>
      <c r="I2" s="304"/>
      <c r="J2" s="304"/>
      <c r="K2" s="17"/>
      <c r="L2" s="2"/>
    </row>
    <row r="3" spans="1:14" ht="15" x14ac:dyDescent="0.2">
      <c r="A3" s="4"/>
      <c r="B3" s="467" t="s">
        <v>725</v>
      </c>
      <c r="C3" s="467"/>
      <c r="D3" s="467"/>
      <c r="E3" s="467"/>
      <c r="F3" s="467"/>
      <c r="G3" s="467"/>
      <c r="H3" s="467"/>
      <c r="I3" s="467"/>
      <c r="J3" s="467"/>
    </row>
    <row r="4" spans="1:14" ht="25.5" customHeight="1" x14ac:dyDescent="0.2">
      <c r="B4" s="468" t="s">
        <v>860</v>
      </c>
      <c r="C4" s="468"/>
      <c r="D4" s="468"/>
      <c r="E4" s="468"/>
      <c r="F4" s="468"/>
      <c r="G4" s="468"/>
      <c r="H4" s="468"/>
      <c r="I4" s="468"/>
      <c r="J4" s="468"/>
    </row>
    <row r="6" spans="1:14" s="1" customFormat="1" ht="18" customHeight="1" x14ac:dyDescent="0.25">
      <c r="A6" s="2"/>
      <c r="B6" s="295" t="s">
        <v>764</v>
      </c>
      <c r="C6" s="296"/>
      <c r="D6" s="296"/>
      <c r="E6" s="296"/>
      <c r="F6" s="296"/>
      <c r="G6" s="296"/>
      <c r="H6" s="296"/>
      <c r="I6" s="296"/>
      <c r="J6" s="297"/>
      <c r="K6" s="2"/>
      <c r="L6" s="2"/>
      <c r="M6" s="2"/>
      <c r="N6" s="2"/>
    </row>
    <row r="7" spans="1:14" ht="14.25" customHeight="1" x14ac:dyDescent="0.2">
      <c r="B7" s="341" t="s">
        <v>724</v>
      </c>
      <c r="C7" s="101" t="s">
        <v>545</v>
      </c>
      <c r="D7" s="341" t="s">
        <v>629</v>
      </c>
      <c r="E7" s="341" t="s">
        <v>551</v>
      </c>
      <c r="F7" s="341" t="s">
        <v>552</v>
      </c>
      <c r="G7" s="341" t="s">
        <v>946</v>
      </c>
      <c r="H7" s="334" t="s">
        <v>104</v>
      </c>
      <c r="I7" s="335"/>
      <c r="J7" s="336"/>
    </row>
    <row r="8" spans="1:14" x14ac:dyDescent="0.2">
      <c r="B8" s="342"/>
      <c r="C8" s="340" t="s">
        <v>549</v>
      </c>
      <c r="D8" s="342"/>
      <c r="E8" s="342"/>
      <c r="F8" s="342"/>
      <c r="G8" s="342"/>
      <c r="H8" s="337"/>
      <c r="I8" s="338"/>
      <c r="J8" s="339"/>
    </row>
    <row r="9" spans="1:14" x14ac:dyDescent="0.2">
      <c r="B9" s="342"/>
      <c r="C9" s="340"/>
      <c r="D9" s="342"/>
      <c r="E9" s="342"/>
      <c r="F9" s="342"/>
      <c r="G9" s="342"/>
      <c r="H9" s="337"/>
      <c r="I9" s="338"/>
      <c r="J9" s="339"/>
    </row>
    <row r="10" spans="1:14" x14ac:dyDescent="0.2">
      <c r="B10" s="342"/>
      <c r="C10" s="340"/>
      <c r="D10" s="343"/>
      <c r="E10" s="343"/>
      <c r="F10" s="343"/>
      <c r="G10" s="343"/>
      <c r="H10" s="355"/>
      <c r="I10" s="377"/>
      <c r="J10" s="356"/>
    </row>
    <row r="11" spans="1:14" ht="15" customHeight="1" x14ac:dyDescent="0.2">
      <c r="B11" s="46" t="s">
        <v>630</v>
      </c>
      <c r="C11" s="94"/>
      <c r="D11" s="94"/>
      <c r="E11" s="94"/>
      <c r="F11" s="95"/>
      <c r="G11" s="95"/>
      <c r="H11" s="448"/>
      <c r="I11" s="449"/>
      <c r="J11" s="450"/>
    </row>
    <row r="12" spans="1:14" s="4" customFormat="1" x14ac:dyDescent="0.2">
      <c r="B12" s="79"/>
      <c r="C12" s="78"/>
      <c r="D12" s="78"/>
      <c r="E12" s="78"/>
      <c r="F12" s="78"/>
      <c r="G12" s="178"/>
      <c r="H12" s="457"/>
      <c r="I12" s="458"/>
      <c r="J12" s="459"/>
    </row>
    <row r="13" spans="1:14" s="4" customFormat="1" x14ac:dyDescent="0.2">
      <c r="B13" s="79"/>
      <c r="C13" s="78"/>
      <c r="D13" s="78"/>
      <c r="E13" s="78"/>
      <c r="F13" s="78"/>
      <c r="G13" s="178"/>
      <c r="H13" s="457"/>
      <c r="I13" s="458"/>
      <c r="J13" s="459"/>
    </row>
    <row r="14" spans="1:14" s="4" customFormat="1" x14ac:dyDescent="0.2">
      <c r="B14" s="79"/>
      <c r="C14" s="78"/>
      <c r="D14" s="78"/>
      <c r="E14" s="78"/>
      <c r="F14" s="78"/>
      <c r="G14" s="178"/>
      <c r="H14" s="457"/>
      <c r="I14" s="458"/>
      <c r="J14" s="459"/>
    </row>
    <row r="15" spans="1:14" s="4" customFormat="1" x14ac:dyDescent="0.2">
      <c r="B15" s="79"/>
      <c r="C15" s="78"/>
      <c r="D15" s="78"/>
      <c r="E15" s="78"/>
      <c r="F15" s="78"/>
      <c r="G15" s="178"/>
      <c r="H15" s="457"/>
      <c r="I15" s="458"/>
      <c r="J15" s="459"/>
    </row>
    <row r="16" spans="1:14" s="4" customFormat="1" x14ac:dyDescent="0.2">
      <c r="B16" s="79"/>
      <c r="C16" s="78"/>
      <c r="D16" s="78"/>
      <c r="E16" s="78"/>
      <c r="F16" s="78"/>
      <c r="G16" s="178"/>
      <c r="H16" s="457"/>
      <c r="I16" s="458"/>
      <c r="J16" s="459"/>
    </row>
    <row r="17" spans="1:14" x14ac:dyDescent="0.2">
      <c r="B17" s="46" t="s">
        <v>799</v>
      </c>
      <c r="C17" s="94"/>
      <c r="D17" s="94"/>
      <c r="E17" s="94"/>
      <c r="F17" s="95"/>
      <c r="G17" s="95"/>
      <c r="H17" s="448"/>
      <c r="I17" s="449"/>
      <c r="J17" s="450"/>
    </row>
    <row r="18" spans="1:14" s="4" customFormat="1" x14ac:dyDescent="0.2">
      <c r="B18" s="135"/>
      <c r="C18" s="134"/>
      <c r="D18" s="134"/>
      <c r="E18" s="134"/>
      <c r="F18" s="134"/>
      <c r="G18" s="134"/>
      <c r="H18" s="454"/>
      <c r="I18" s="455"/>
      <c r="J18" s="456"/>
    </row>
    <row r="19" spans="1:14" s="4" customFormat="1" x14ac:dyDescent="0.2">
      <c r="B19" s="135"/>
      <c r="C19" s="134"/>
      <c r="D19" s="134"/>
      <c r="E19" s="134"/>
      <c r="F19" s="134"/>
      <c r="G19" s="134"/>
      <c r="H19" s="454"/>
      <c r="I19" s="455"/>
      <c r="J19" s="456"/>
    </row>
    <row r="20" spans="1:14" s="4" customFormat="1" x14ac:dyDescent="0.2">
      <c r="B20" s="135"/>
      <c r="C20" s="134"/>
      <c r="D20" s="134"/>
      <c r="E20" s="134"/>
      <c r="F20" s="134"/>
      <c r="G20" s="134"/>
      <c r="H20" s="454"/>
      <c r="I20" s="455"/>
      <c r="J20" s="456"/>
    </row>
    <row r="21" spans="1:14" s="4" customFormat="1" x14ac:dyDescent="0.2">
      <c r="B21" s="135"/>
      <c r="C21" s="134"/>
      <c r="D21" s="134"/>
      <c r="E21" s="134"/>
      <c r="F21" s="134"/>
      <c r="G21" s="134"/>
      <c r="H21" s="454"/>
      <c r="I21" s="455"/>
      <c r="J21" s="456"/>
    </row>
    <row r="22" spans="1:14" s="4" customFormat="1" x14ac:dyDescent="0.2">
      <c r="B22" s="135"/>
      <c r="C22" s="134"/>
      <c r="D22" s="134"/>
      <c r="E22" s="134"/>
      <c r="F22" s="134"/>
      <c r="G22" s="134"/>
      <c r="H22" s="454"/>
      <c r="I22" s="455"/>
      <c r="J22" s="456"/>
    </row>
    <row r="24" spans="1:14" s="1" customFormat="1" ht="18" x14ac:dyDescent="0.25">
      <c r="A24" s="2"/>
      <c r="B24" s="307" t="s">
        <v>936</v>
      </c>
      <c r="C24" s="307"/>
      <c r="D24" s="307"/>
      <c r="E24" s="307"/>
      <c r="F24" s="307"/>
      <c r="G24" s="307"/>
      <c r="H24" s="307"/>
      <c r="I24" s="307"/>
      <c r="J24" s="307"/>
      <c r="K24" s="17"/>
      <c r="L24" s="2"/>
      <c r="M24" s="2"/>
      <c r="N24" s="2"/>
    </row>
    <row r="25" spans="1:14" ht="14.25" customHeight="1" x14ac:dyDescent="0.2">
      <c r="B25" s="341" t="s">
        <v>724</v>
      </c>
      <c r="C25" s="101" t="s">
        <v>545</v>
      </c>
      <c r="D25" s="341" t="s">
        <v>935</v>
      </c>
      <c r="E25" s="341" t="s">
        <v>947</v>
      </c>
      <c r="F25" s="343" t="s">
        <v>551</v>
      </c>
      <c r="G25" s="343" t="s">
        <v>552</v>
      </c>
      <c r="H25" s="334" t="s">
        <v>104</v>
      </c>
      <c r="I25" s="335"/>
      <c r="J25" s="336"/>
    </row>
    <row r="26" spans="1:14" x14ac:dyDescent="0.2">
      <c r="B26" s="342"/>
      <c r="C26" s="340" t="s">
        <v>549</v>
      </c>
      <c r="D26" s="342"/>
      <c r="E26" s="342"/>
      <c r="F26" s="340"/>
      <c r="G26" s="340"/>
      <c r="H26" s="337"/>
      <c r="I26" s="338"/>
      <c r="J26" s="339"/>
    </row>
    <row r="27" spans="1:14" x14ac:dyDescent="0.2">
      <c r="B27" s="342"/>
      <c r="C27" s="340"/>
      <c r="D27" s="342"/>
      <c r="E27" s="342"/>
      <c r="F27" s="340"/>
      <c r="G27" s="340"/>
      <c r="H27" s="337"/>
      <c r="I27" s="338"/>
      <c r="J27" s="339"/>
    </row>
    <row r="28" spans="1:14" x14ac:dyDescent="0.2">
      <c r="B28" s="342"/>
      <c r="C28" s="340"/>
      <c r="D28" s="343"/>
      <c r="E28" s="343"/>
      <c r="F28" s="340"/>
      <c r="G28" s="340"/>
      <c r="H28" s="355"/>
      <c r="I28" s="377"/>
      <c r="J28" s="356"/>
    </row>
    <row r="29" spans="1:14" ht="15" customHeight="1" x14ac:dyDescent="0.2">
      <c r="B29" s="46" t="s">
        <v>630</v>
      </c>
      <c r="C29" s="94"/>
      <c r="D29" s="94"/>
      <c r="E29" s="94"/>
      <c r="F29" s="94"/>
      <c r="G29" s="95"/>
      <c r="H29" s="448"/>
      <c r="I29" s="449"/>
      <c r="J29" s="450"/>
    </row>
    <row r="30" spans="1:14" s="4" customFormat="1" x14ac:dyDescent="0.2">
      <c r="B30" s="79"/>
      <c r="C30" s="78"/>
      <c r="D30" s="231"/>
      <c r="E30" s="178"/>
      <c r="F30" s="78"/>
      <c r="G30" s="78"/>
      <c r="H30" s="457"/>
      <c r="I30" s="458"/>
      <c r="J30" s="459"/>
    </row>
    <row r="31" spans="1:14" s="4" customFormat="1" x14ac:dyDescent="0.2">
      <c r="B31" s="79"/>
      <c r="C31" s="78"/>
      <c r="D31" s="231"/>
      <c r="E31" s="178"/>
      <c r="F31" s="78"/>
      <c r="G31" s="78"/>
      <c r="H31" s="457"/>
      <c r="I31" s="458"/>
      <c r="J31" s="459"/>
    </row>
    <row r="32" spans="1:14" s="4" customFormat="1" x14ac:dyDescent="0.2">
      <c r="B32" s="79"/>
      <c r="C32" s="78"/>
      <c r="D32" s="231"/>
      <c r="E32" s="178"/>
      <c r="F32" s="78"/>
      <c r="G32" s="78"/>
      <c r="H32" s="457"/>
      <c r="I32" s="458"/>
      <c r="J32" s="459"/>
    </row>
    <row r="33" spans="2:10" s="4" customFormat="1" x14ac:dyDescent="0.2">
      <c r="B33" s="79"/>
      <c r="C33" s="78"/>
      <c r="D33" s="231"/>
      <c r="E33" s="178"/>
      <c r="F33" s="78"/>
      <c r="G33" s="78"/>
      <c r="H33" s="457"/>
      <c r="I33" s="458"/>
      <c r="J33" s="459"/>
    </row>
    <row r="34" spans="2:10" s="4" customFormat="1" x14ac:dyDescent="0.2">
      <c r="B34" s="79"/>
      <c r="C34" s="78"/>
      <c r="D34" s="231"/>
      <c r="E34" s="178"/>
      <c r="F34" s="78"/>
      <c r="G34" s="78"/>
      <c r="H34" s="457"/>
      <c r="I34" s="458"/>
      <c r="J34" s="459"/>
    </row>
    <row r="35" spans="2:10" x14ac:dyDescent="0.2">
      <c r="B35" s="46" t="s">
        <v>799</v>
      </c>
      <c r="C35" s="94"/>
      <c r="D35" s="250"/>
      <c r="E35" s="95"/>
      <c r="F35" s="94"/>
      <c r="G35" s="95"/>
      <c r="H35" s="448"/>
      <c r="I35" s="449"/>
      <c r="J35" s="450"/>
    </row>
    <row r="36" spans="2:10" s="4" customFormat="1" x14ac:dyDescent="0.2">
      <c r="B36" s="135"/>
      <c r="C36" s="134"/>
      <c r="D36" s="235"/>
      <c r="E36" s="134"/>
      <c r="F36" s="134"/>
      <c r="G36" s="134"/>
      <c r="H36" s="454"/>
      <c r="I36" s="455"/>
      <c r="J36" s="456"/>
    </row>
    <row r="37" spans="2:10" s="4" customFormat="1" x14ac:dyDescent="0.2">
      <c r="B37" s="135"/>
      <c r="C37" s="134"/>
      <c r="D37" s="235"/>
      <c r="E37" s="134"/>
      <c r="F37" s="134"/>
      <c r="G37" s="134"/>
      <c r="H37" s="454"/>
      <c r="I37" s="455"/>
      <c r="J37" s="456"/>
    </row>
    <row r="38" spans="2:10" s="4" customFormat="1" x14ac:dyDescent="0.2">
      <c r="B38" s="135"/>
      <c r="C38" s="134"/>
      <c r="D38" s="235"/>
      <c r="E38" s="134"/>
      <c r="F38" s="134"/>
      <c r="G38" s="134"/>
      <c r="H38" s="454"/>
      <c r="I38" s="455"/>
      <c r="J38" s="456"/>
    </row>
    <row r="39" spans="2:10" s="4" customFormat="1" x14ac:dyDescent="0.2">
      <c r="B39" s="135"/>
      <c r="C39" s="134"/>
      <c r="D39" s="235"/>
      <c r="E39" s="134"/>
      <c r="F39" s="134"/>
      <c r="G39" s="134"/>
      <c r="H39" s="454"/>
      <c r="I39" s="455"/>
      <c r="J39" s="456"/>
    </row>
    <row r="40" spans="2:10" s="4" customFormat="1" x14ac:dyDescent="0.2">
      <c r="B40" s="135"/>
      <c r="C40" s="134"/>
      <c r="D40" s="235"/>
      <c r="E40" s="134"/>
      <c r="F40" s="134"/>
      <c r="G40" s="134"/>
      <c r="H40" s="454"/>
      <c r="I40" s="455"/>
      <c r="J40" s="456"/>
    </row>
    <row r="43" spans="2:10" ht="15.75" x14ac:dyDescent="0.2">
      <c r="B43" s="295" t="s">
        <v>845</v>
      </c>
      <c r="C43" s="296"/>
      <c r="D43" s="296"/>
      <c r="E43" s="296"/>
      <c r="F43" s="296"/>
      <c r="G43" s="297"/>
    </row>
    <row r="44" spans="2:10" x14ac:dyDescent="0.2">
      <c r="B44" s="77" t="s">
        <v>630</v>
      </c>
      <c r="C44" s="75"/>
      <c r="D44" s="75"/>
      <c r="E44" s="75"/>
      <c r="F44" s="75"/>
      <c r="G44" s="76"/>
    </row>
    <row r="45" spans="2:10" x14ac:dyDescent="0.2">
      <c r="B45" s="37" t="s">
        <v>94</v>
      </c>
      <c r="C45" s="37" t="s">
        <v>846</v>
      </c>
      <c r="D45" s="36" t="s">
        <v>847</v>
      </c>
      <c r="E45" s="143" t="s">
        <v>848</v>
      </c>
      <c r="F45" s="305" t="s">
        <v>104</v>
      </c>
      <c r="G45" s="306"/>
    </row>
    <row r="46" spans="2:10" s="4" customFormat="1" x14ac:dyDescent="0.2">
      <c r="B46" s="153"/>
      <c r="C46" s="170"/>
      <c r="D46" s="170"/>
      <c r="E46" s="176">
        <f>C46+D46</f>
        <v>0</v>
      </c>
      <c r="F46" s="290"/>
      <c r="G46" s="291"/>
    </row>
    <row r="47" spans="2:10" s="4" customFormat="1" x14ac:dyDescent="0.2">
      <c r="B47" s="153"/>
      <c r="C47" s="170"/>
      <c r="D47" s="170"/>
      <c r="E47" s="176">
        <f t="shared" ref="E47:E52" si="0">C47+D47</f>
        <v>0</v>
      </c>
      <c r="F47" s="290"/>
      <c r="G47" s="291"/>
    </row>
    <row r="48" spans="2:10" s="4" customFormat="1" x14ac:dyDescent="0.2">
      <c r="B48" s="153"/>
      <c r="C48" s="170"/>
      <c r="D48" s="170"/>
      <c r="E48" s="176">
        <f t="shared" si="0"/>
        <v>0</v>
      </c>
      <c r="F48" s="290"/>
      <c r="G48" s="291"/>
    </row>
    <row r="49" spans="2:16" s="4" customFormat="1" x14ac:dyDescent="0.2">
      <c r="B49" s="153"/>
      <c r="C49" s="170"/>
      <c r="D49" s="170"/>
      <c r="E49" s="176">
        <f t="shared" si="0"/>
        <v>0</v>
      </c>
      <c r="F49" s="290"/>
      <c r="G49" s="291"/>
    </row>
    <row r="50" spans="2:16" s="4" customFormat="1" x14ac:dyDescent="0.2">
      <c r="B50" s="153"/>
      <c r="C50" s="170"/>
      <c r="D50" s="170"/>
      <c r="E50" s="176">
        <f t="shared" si="0"/>
        <v>0</v>
      </c>
      <c r="F50" s="290"/>
      <c r="G50" s="291"/>
    </row>
    <row r="51" spans="2:16" s="4" customFormat="1" x14ac:dyDescent="0.2">
      <c r="B51" s="153"/>
      <c r="C51" s="170"/>
      <c r="D51" s="170"/>
      <c r="E51" s="176">
        <f t="shared" si="0"/>
        <v>0</v>
      </c>
      <c r="F51" s="290"/>
      <c r="G51" s="291"/>
    </row>
    <row r="52" spans="2:16" s="4" customFormat="1" x14ac:dyDescent="0.2">
      <c r="B52" s="153"/>
      <c r="C52" s="170"/>
      <c r="D52" s="170"/>
      <c r="E52" s="176">
        <f t="shared" si="0"/>
        <v>0</v>
      </c>
      <c r="F52" s="290"/>
      <c r="G52" s="291"/>
    </row>
    <row r="54" spans="2:16" ht="15.75" x14ac:dyDescent="0.2">
      <c r="B54" s="461" t="s">
        <v>883</v>
      </c>
      <c r="C54" s="462"/>
      <c r="D54" s="462"/>
      <c r="E54" s="462"/>
      <c r="F54" s="462"/>
      <c r="G54" s="462"/>
      <c r="H54" s="462"/>
      <c r="I54" s="462"/>
      <c r="J54" s="462"/>
      <c r="K54" s="462"/>
      <c r="L54" s="462"/>
      <c r="M54" s="462"/>
      <c r="N54" s="462"/>
      <c r="O54" s="462"/>
      <c r="P54" s="463"/>
    </row>
    <row r="55" spans="2:16" ht="15" x14ac:dyDescent="0.25">
      <c r="B55" s="464" t="s">
        <v>725</v>
      </c>
      <c r="C55" s="465"/>
      <c r="D55" s="465"/>
      <c r="E55" s="465"/>
      <c r="F55" s="465"/>
      <c r="G55" s="465"/>
      <c r="H55" s="465"/>
      <c r="I55" s="465"/>
      <c r="J55" s="465"/>
      <c r="K55" s="465"/>
      <c r="L55" s="465"/>
      <c r="M55" s="465"/>
      <c r="N55" s="465"/>
      <c r="O55" s="465"/>
      <c r="P55" s="466"/>
    </row>
    <row r="56" spans="2:16" ht="14.25" customHeight="1" x14ac:dyDescent="0.2">
      <c r="B56" s="451" t="s">
        <v>937</v>
      </c>
      <c r="C56" s="452"/>
      <c r="D56" s="452"/>
      <c r="E56" s="452"/>
      <c r="F56" s="452"/>
      <c r="G56" s="452"/>
      <c r="H56" s="452"/>
      <c r="I56" s="452"/>
      <c r="J56" s="452"/>
      <c r="K56" s="452"/>
      <c r="L56" s="452"/>
      <c r="M56" s="452"/>
      <c r="N56" s="452"/>
      <c r="O56" s="452"/>
      <c r="P56" s="453"/>
    </row>
    <row r="57" spans="2:16" x14ac:dyDescent="0.2">
      <c r="B57" s="460" t="s">
        <v>941</v>
      </c>
      <c r="C57" s="358"/>
      <c r="D57" s="358"/>
      <c r="E57" s="358"/>
      <c r="F57" s="358"/>
      <c r="G57" s="358"/>
      <c r="H57" s="358"/>
      <c r="I57" s="358"/>
      <c r="J57" s="358"/>
      <c r="K57" s="358"/>
      <c r="L57" s="358"/>
      <c r="M57" s="358"/>
      <c r="N57" s="358"/>
      <c r="O57" s="358"/>
      <c r="P57" s="358"/>
    </row>
    <row r="58" spans="2:16" ht="38.25" x14ac:dyDescent="0.2">
      <c r="B58" s="39" t="s">
        <v>971</v>
      </c>
      <c r="C58" s="39" t="s">
        <v>607</v>
      </c>
      <c r="D58" s="314" t="s">
        <v>884</v>
      </c>
      <c r="E58" s="314"/>
      <c r="F58" s="314" t="s">
        <v>972</v>
      </c>
      <c r="G58" s="314"/>
      <c r="H58" s="314"/>
      <c r="I58" s="39" t="s">
        <v>1086</v>
      </c>
      <c r="J58" s="39" t="s">
        <v>887</v>
      </c>
      <c r="K58" s="318" t="s">
        <v>973</v>
      </c>
      <c r="L58" s="320"/>
      <c r="M58" s="39" t="s">
        <v>888</v>
      </c>
      <c r="N58" s="318" t="s">
        <v>889</v>
      </c>
      <c r="O58" s="319"/>
      <c r="P58" s="320"/>
    </row>
    <row r="59" spans="2:16" ht="83.45" customHeight="1" x14ac:dyDescent="0.2">
      <c r="B59" s="253" t="s">
        <v>1295</v>
      </c>
      <c r="C59" s="253" t="s">
        <v>925</v>
      </c>
      <c r="D59" s="313" t="s">
        <v>1296</v>
      </c>
      <c r="E59" s="313"/>
      <c r="F59" s="313" t="s">
        <v>1297</v>
      </c>
      <c r="G59" s="313"/>
      <c r="H59" s="313"/>
      <c r="I59" s="253" t="s">
        <v>890</v>
      </c>
      <c r="J59" s="253" t="s">
        <v>916</v>
      </c>
      <c r="K59" s="313" t="s">
        <v>1298</v>
      </c>
      <c r="L59" s="313"/>
      <c r="M59" s="134"/>
      <c r="N59" s="315"/>
      <c r="O59" s="316"/>
      <c r="P59" s="317"/>
    </row>
    <row r="60" spans="2:16" ht="83.45" customHeight="1" x14ac:dyDescent="0.2">
      <c r="B60" s="253" t="s">
        <v>1295</v>
      </c>
      <c r="C60" s="253" t="s">
        <v>925</v>
      </c>
      <c r="D60" s="313" t="s">
        <v>1296</v>
      </c>
      <c r="E60" s="313"/>
      <c r="F60" s="313" t="s">
        <v>1299</v>
      </c>
      <c r="G60" s="313"/>
      <c r="H60" s="313"/>
      <c r="I60" s="253" t="s">
        <v>890</v>
      </c>
      <c r="J60" s="253" t="s">
        <v>897</v>
      </c>
      <c r="K60" s="313" t="s">
        <v>1298</v>
      </c>
      <c r="L60" s="313"/>
      <c r="M60" s="134"/>
      <c r="N60" s="315"/>
      <c r="O60" s="316"/>
      <c r="P60" s="317"/>
    </row>
    <row r="61" spans="2:16" ht="83.45" customHeight="1" x14ac:dyDescent="0.2">
      <c r="B61" s="253" t="s">
        <v>1295</v>
      </c>
      <c r="C61" s="253" t="s">
        <v>925</v>
      </c>
      <c r="D61" s="313" t="s">
        <v>1300</v>
      </c>
      <c r="E61" s="313"/>
      <c r="F61" s="313" t="s">
        <v>1301</v>
      </c>
      <c r="G61" s="313"/>
      <c r="H61" s="313"/>
      <c r="I61" s="253" t="s">
        <v>1302</v>
      </c>
      <c r="J61" s="253" t="s">
        <v>902</v>
      </c>
      <c r="K61" s="313" t="s">
        <v>1303</v>
      </c>
      <c r="L61" s="313"/>
      <c r="M61" s="134"/>
      <c r="N61" s="315"/>
      <c r="O61" s="316"/>
      <c r="P61" s="317"/>
    </row>
    <row r="62" spans="2:16" ht="110.45" customHeight="1" x14ac:dyDescent="0.2">
      <c r="B62" s="253" t="s">
        <v>1295</v>
      </c>
      <c r="C62" s="253" t="s">
        <v>925</v>
      </c>
      <c r="D62" s="313" t="s">
        <v>1304</v>
      </c>
      <c r="E62" s="313"/>
      <c r="F62" s="313" t="s">
        <v>1305</v>
      </c>
      <c r="G62" s="313"/>
      <c r="H62" s="313"/>
      <c r="I62" s="253" t="s">
        <v>1302</v>
      </c>
      <c r="J62" s="253" t="s">
        <v>897</v>
      </c>
      <c r="K62" s="313" t="s">
        <v>983</v>
      </c>
      <c r="L62" s="313"/>
      <c r="M62" s="134"/>
      <c r="N62" s="315"/>
      <c r="O62" s="316"/>
      <c r="P62" s="317"/>
    </row>
    <row r="63" spans="2:16" ht="83.45" customHeight="1" x14ac:dyDescent="0.2">
      <c r="B63" s="253" t="s">
        <v>1295</v>
      </c>
      <c r="C63" s="253" t="s">
        <v>925</v>
      </c>
      <c r="D63" s="313" t="s">
        <v>1306</v>
      </c>
      <c r="E63" s="313"/>
      <c r="F63" s="313" t="s">
        <v>1307</v>
      </c>
      <c r="G63" s="313"/>
      <c r="H63" s="313"/>
      <c r="I63" s="253" t="s">
        <v>895</v>
      </c>
      <c r="J63" s="253" t="s">
        <v>916</v>
      </c>
      <c r="K63" s="313" t="s">
        <v>1308</v>
      </c>
      <c r="L63" s="313"/>
      <c r="M63" s="134"/>
      <c r="N63" s="315"/>
      <c r="O63" s="316"/>
      <c r="P63" s="317"/>
    </row>
    <row r="64" spans="2:16" ht="140.1" customHeight="1" x14ac:dyDescent="0.2">
      <c r="B64" s="253" t="s">
        <v>1295</v>
      </c>
      <c r="C64" s="253" t="s">
        <v>925</v>
      </c>
      <c r="D64" s="313" t="s">
        <v>1309</v>
      </c>
      <c r="E64" s="313"/>
      <c r="F64" s="313" t="s">
        <v>996</v>
      </c>
      <c r="G64" s="313"/>
      <c r="H64" s="313"/>
      <c r="I64" s="253" t="s">
        <v>1302</v>
      </c>
      <c r="J64" s="253" t="s">
        <v>902</v>
      </c>
      <c r="K64" s="313" t="s">
        <v>1310</v>
      </c>
      <c r="L64" s="313"/>
      <c r="M64" s="134"/>
      <c r="N64" s="315"/>
      <c r="O64" s="316"/>
      <c r="P64" s="317"/>
    </row>
    <row r="65" spans="2:16" ht="83.45" customHeight="1" x14ac:dyDescent="0.2">
      <c r="B65" s="253" t="s">
        <v>1295</v>
      </c>
      <c r="C65" s="253" t="s">
        <v>955</v>
      </c>
      <c r="D65" s="313" t="s">
        <v>1311</v>
      </c>
      <c r="E65" s="313"/>
      <c r="F65" s="313" t="s">
        <v>1312</v>
      </c>
      <c r="G65" s="313"/>
      <c r="H65" s="313"/>
      <c r="I65" s="253" t="s">
        <v>890</v>
      </c>
      <c r="J65" s="253" t="s">
        <v>916</v>
      </c>
      <c r="K65" s="313" t="s">
        <v>1313</v>
      </c>
      <c r="L65" s="313"/>
      <c r="M65" s="134"/>
      <c r="N65" s="315"/>
      <c r="O65" s="316"/>
      <c r="P65" s="317"/>
    </row>
    <row r="66" spans="2:16" ht="83.45" customHeight="1" x14ac:dyDescent="0.2">
      <c r="B66" s="253" t="s">
        <v>1295</v>
      </c>
      <c r="C66" s="253" t="s">
        <v>955</v>
      </c>
      <c r="D66" s="313" t="s">
        <v>1311</v>
      </c>
      <c r="E66" s="313"/>
      <c r="F66" s="313" t="s">
        <v>1314</v>
      </c>
      <c r="G66" s="313"/>
      <c r="H66" s="313"/>
      <c r="I66" s="253" t="s">
        <v>890</v>
      </c>
      <c r="J66" s="253" t="s">
        <v>897</v>
      </c>
      <c r="K66" s="313" t="s">
        <v>1313</v>
      </c>
      <c r="L66" s="313"/>
      <c r="M66" s="134"/>
      <c r="N66" s="315"/>
      <c r="O66" s="316"/>
      <c r="P66" s="317"/>
    </row>
    <row r="67" spans="2:16" ht="83.45" customHeight="1" x14ac:dyDescent="0.2">
      <c r="B67" s="253" t="s">
        <v>1295</v>
      </c>
      <c r="C67" s="253" t="s">
        <v>955</v>
      </c>
      <c r="D67" s="313" t="s">
        <v>1315</v>
      </c>
      <c r="E67" s="313"/>
      <c r="F67" s="313" t="s">
        <v>1316</v>
      </c>
      <c r="G67" s="313"/>
      <c r="H67" s="313"/>
      <c r="I67" s="253" t="s">
        <v>1302</v>
      </c>
      <c r="J67" s="253" t="s">
        <v>902</v>
      </c>
      <c r="K67" s="313" t="s">
        <v>1317</v>
      </c>
      <c r="L67" s="313"/>
      <c r="M67" s="134"/>
      <c r="N67" s="315"/>
      <c r="O67" s="316"/>
      <c r="P67" s="317"/>
    </row>
    <row r="68" spans="2:16" ht="83.45" customHeight="1" x14ac:dyDescent="0.2">
      <c r="B68" s="253" t="s">
        <v>1295</v>
      </c>
      <c r="C68" s="253" t="s">
        <v>955</v>
      </c>
      <c r="D68" s="313" t="s">
        <v>1318</v>
      </c>
      <c r="E68" s="313"/>
      <c r="F68" s="313" t="s">
        <v>1319</v>
      </c>
      <c r="G68" s="313"/>
      <c r="H68" s="313"/>
      <c r="I68" s="253" t="s">
        <v>1302</v>
      </c>
      <c r="J68" s="253" t="s">
        <v>897</v>
      </c>
      <c r="K68" s="313" t="s">
        <v>1320</v>
      </c>
      <c r="L68" s="313"/>
      <c r="M68" s="134"/>
      <c r="N68" s="315"/>
      <c r="O68" s="316"/>
      <c r="P68" s="317"/>
    </row>
    <row r="69" spans="2:16" ht="105.6" customHeight="1" x14ac:dyDescent="0.2">
      <c r="B69" s="253" t="s">
        <v>1295</v>
      </c>
      <c r="C69" s="253" t="s">
        <v>955</v>
      </c>
      <c r="D69" s="313" t="s">
        <v>1321</v>
      </c>
      <c r="E69" s="313"/>
      <c r="F69" s="313" t="s">
        <v>1322</v>
      </c>
      <c r="G69" s="313"/>
      <c r="H69" s="313"/>
      <c r="I69" s="253" t="s">
        <v>1302</v>
      </c>
      <c r="J69" s="253" t="s">
        <v>897</v>
      </c>
      <c r="K69" s="313" t="s">
        <v>983</v>
      </c>
      <c r="L69" s="313"/>
      <c r="M69" s="134"/>
      <c r="N69" s="315"/>
      <c r="O69" s="316"/>
      <c r="P69" s="317"/>
    </row>
    <row r="70" spans="2:16" ht="83.45" customHeight="1" x14ac:dyDescent="0.2">
      <c r="B70" s="253" t="s">
        <v>1295</v>
      </c>
      <c r="C70" s="253" t="s">
        <v>955</v>
      </c>
      <c r="D70" s="313" t="s">
        <v>1323</v>
      </c>
      <c r="E70" s="313"/>
      <c r="F70" s="313" t="s">
        <v>1324</v>
      </c>
      <c r="G70" s="313"/>
      <c r="H70" s="313"/>
      <c r="I70" s="253" t="s">
        <v>895</v>
      </c>
      <c r="J70" s="253" t="s">
        <v>897</v>
      </c>
      <c r="K70" s="313" t="s">
        <v>1308</v>
      </c>
      <c r="L70" s="313"/>
      <c r="M70" s="134"/>
      <c r="N70" s="315"/>
      <c r="O70" s="316"/>
      <c r="P70" s="317"/>
    </row>
    <row r="71" spans="2:16" ht="143.44999999999999" customHeight="1" x14ac:dyDescent="0.2">
      <c r="B71" s="253" t="s">
        <v>1295</v>
      </c>
      <c r="C71" s="253" t="s">
        <v>955</v>
      </c>
      <c r="D71" s="313" t="s">
        <v>1325</v>
      </c>
      <c r="E71" s="313"/>
      <c r="F71" s="313" t="s">
        <v>996</v>
      </c>
      <c r="G71" s="313"/>
      <c r="H71" s="313"/>
      <c r="I71" s="253" t="s">
        <v>1302</v>
      </c>
      <c r="J71" s="253" t="s">
        <v>902</v>
      </c>
      <c r="K71" s="313" t="s">
        <v>1326</v>
      </c>
      <c r="L71" s="313"/>
      <c r="M71" s="134"/>
      <c r="N71" s="315"/>
      <c r="O71" s="316"/>
      <c r="P71" s="317"/>
    </row>
    <row r="72" spans="2:16" ht="83.45" customHeight="1" x14ac:dyDescent="0.2">
      <c r="K72" s="447"/>
      <c r="L72" s="447"/>
    </row>
    <row r="73" spans="2:16" ht="83.45" customHeight="1" x14ac:dyDescent="0.2">
      <c r="K73" s="447"/>
      <c r="L73" s="447"/>
    </row>
    <row r="74" spans="2:16" ht="83.45" customHeight="1" x14ac:dyDescent="0.2">
      <c r="K74" s="447"/>
      <c r="L74" s="447"/>
    </row>
    <row r="75" spans="2:16" ht="83.45" customHeight="1" x14ac:dyDescent="0.2">
      <c r="K75" s="447"/>
      <c r="L75" s="447"/>
    </row>
    <row r="76" spans="2:16" x14ac:dyDescent="0.2">
      <c r="K76" s="447"/>
      <c r="L76" s="447"/>
    </row>
    <row r="77" spans="2:16" x14ac:dyDescent="0.2">
      <c r="K77" s="447"/>
      <c r="L77" s="447"/>
    </row>
    <row r="78" spans="2:16" x14ac:dyDescent="0.2">
      <c r="K78" s="447"/>
      <c r="L78" s="447"/>
    </row>
  </sheetData>
  <sheetProtection algorithmName="SHA-512" hashValue="J2Bfp9P8p8S0XK8BRvVmpV1qaBsmFTJC7o29OpadtL4sCiaSiVSuQkDO+zj3tgnaP5mA2b+DIh7AqSYfsSIqKg==" saltValue="OWaP3f2qLnN4WY3gxlzIUw==" spinCount="100000" sheet="1" formatColumns="0" formatRows="0" insertRows="0"/>
  <mergeCells count="119">
    <mergeCell ref="H20:J20"/>
    <mergeCell ref="H21:J21"/>
    <mergeCell ref="H22:J22"/>
    <mergeCell ref="B6:J6"/>
    <mergeCell ref="H15:J15"/>
    <mergeCell ref="H16:J16"/>
    <mergeCell ref="H17:J17"/>
    <mergeCell ref="H18:J18"/>
    <mergeCell ref="H19:J19"/>
    <mergeCell ref="H7:J10"/>
    <mergeCell ref="H11:J11"/>
    <mergeCell ref="H12:J12"/>
    <mergeCell ref="H13:J13"/>
    <mergeCell ref="H14:J14"/>
    <mergeCell ref="B2:J2"/>
    <mergeCell ref="B3:J3"/>
    <mergeCell ref="B4:J4"/>
    <mergeCell ref="D7:D10"/>
    <mergeCell ref="E7:E10"/>
    <mergeCell ref="C8:C10"/>
    <mergeCell ref="B7:B10"/>
    <mergeCell ref="F7:F10"/>
    <mergeCell ref="G7:G10"/>
    <mergeCell ref="B24:J24"/>
    <mergeCell ref="B25:B28"/>
    <mergeCell ref="D25:D28"/>
    <mergeCell ref="E25:E28"/>
    <mergeCell ref="F25:F28"/>
    <mergeCell ref="G25:G28"/>
    <mergeCell ref="H25:J28"/>
    <mergeCell ref="C26:C28"/>
    <mergeCell ref="B57:P57"/>
    <mergeCell ref="H34:J34"/>
    <mergeCell ref="B54:P54"/>
    <mergeCell ref="B55:P55"/>
    <mergeCell ref="F49:G49"/>
    <mergeCell ref="F50:G50"/>
    <mergeCell ref="F51:G51"/>
    <mergeCell ref="F52:G52"/>
    <mergeCell ref="B43:G43"/>
    <mergeCell ref="F45:G45"/>
    <mergeCell ref="N61:P61"/>
    <mergeCell ref="N62:P62"/>
    <mergeCell ref="H29:J29"/>
    <mergeCell ref="H35:J35"/>
    <mergeCell ref="B56:P56"/>
    <mergeCell ref="H36:J36"/>
    <mergeCell ref="H37:J37"/>
    <mergeCell ref="H38:J38"/>
    <mergeCell ref="H39:J39"/>
    <mergeCell ref="F46:G46"/>
    <mergeCell ref="F47:G47"/>
    <mergeCell ref="F48:G48"/>
    <mergeCell ref="H40:J40"/>
    <mergeCell ref="H30:J30"/>
    <mergeCell ref="H31:J31"/>
    <mergeCell ref="H32:J32"/>
    <mergeCell ref="H33:J33"/>
    <mergeCell ref="N68:P68"/>
    <mergeCell ref="N69:P69"/>
    <mergeCell ref="N70:P70"/>
    <mergeCell ref="N71:P71"/>
    <mergeCell ref="K58:L58"/>
    <mergeCell ref="K59:L59"/>
    <mergeCell ref="K60:L60"/>
    <mergeCell ref="K61:L61"/>
    <mergeCell ref="K62:L62"/>
    <mergeCell ref="K63:L63"/>
    <mergeCell ref="K64:L64"/>
    <mergeCell ref="K65:L65"/>
    <mergeCell ref="K66:L66"/>
    <mergeCell ref="K67:L67"/>
    <mergeCell ref="K68:L68"/>
    <mergeCell ref="K69:L69"/>
    <mergeCell ref="N63:P63"/>
    <mergeCell ref="N64:P64"/>
    <mergeCell ref="N65:P65"/>
    <mergeCell ref="N66:P66"/>
    <mergeCell ref="N67:P67"/>
    <mergeCell ref="N58:P58"/>
    <mergeCell ref="N59:P59"/>
    <mergeCell ref="N60:P60"/>
    <mergeCell ref="K75:L75"/>
    <mergeCell ref="K76:L76"/>
    <mergeCell ref="K77:L77"/>
    <mergeCell ref="K78:L78"/>
    <mergeCell ref="F58:H58"/>
    <mergeCell ref="F59:H59"/>
    <mergeCell ref="F60:H60"/>
    <mergeCell ref="F61:H61"/>
    <mergeCell ref="F62:H62"/>
    <mergeCell ref="F63:H63"/>
    <mergeCell ref="F64:H64"/>
    <mergeCell ref="F65:H65"/>
    <mergeCell ref="F66:H66"/>
    <mergeCell ref="F67:H67"/>
    <mergeCell ref="F68:H68"/>
    <mergeCell ref="F69:H69"/>
    <mergeCell ref="K70:L70"/>
    <mergeCell ref="K71:L71"/>
    <mergeCell ref="K72:L72"/>
    <mergeCell ref="K73:L73"/>
    <mergeCell ref="K74:L74"/>
    <mergeCell ref="F70:H70"/>
    <mergeCell ref="F71:H71"/>
    <mergeCell ref="D67:E67"/>
    <mergeCell ref="D68:E68"/>
    <mergeCell ref="D69:E69"/>
    <mergeCell ref="D70:E70"/>
    <mergeCell ref="D71:E71"/>
    <mergeCell ref="D58:E58"/>
    <mergeCell ref="D59:E59"/>
    <mergeCell ref="D60:E60"/>
    <mergeCell ref="D61:E61"/>
    <mergeCell ref="D62:E62"/>
    <mergeCell ref="D63:E63"/>
    <mergeCell ref="D64:E64"/>
    <mergeCell ref="D65:E65"/>
    <mergeCell ref="D66:E66"/>
  </mergeCells>
  <conditionalFormatting sqref="M59:M71">
    <cfRule type="expression" dxfId="7" priority="4">
      <formula>M59="Pass"</formula>
    </cfRule>
  </conditionalFormatting>
  <conditionalFormatting sqref="N59:P71">
    <cfRule type="expression" dxfId="6" priority="1">
      <formula>M59="Pass"</formula>
    </cfRule>
  </conditionalFormatting>
  <dataValidations count="1">
    <dataValidation type="list" allowBlank="1" showInputMessage="1" showErrorMessage="1" sqref="M59:M71" xr:uid="{DF29D351-9207-4887-86C9-D1FBAF2D6CF2}">
      <formula1>"Pass,Fail,NA,Not Inspected"</formula1>
    </dataValidation>
  </dataValidations>
  <pageMargins left="0.7" right="0.7" top="0.75" bottom="0.75" header="0.3" footer="0.3"/>
  <pageSetup orientation="portrait" horizontalDpi="30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57348" r:id="rId4" name="Check Box 4">
              <controlPr defaultSize="0" autoFill="0" autoLine="0" autoPict="0">
                <anchor moveWithCells="1">
                  <from>
                    <xdr:col>6</xdr:col>
                    <xdr:colOff>200025</xdr:colOff>
                    <xdr:row>11</xdr:row>
                    <xdr:rowOff>0</xdr:rowOff>
                  </from>
                  <to>
                    <xdr:col>6</xdr:col>
                    <xdr:colOff>666750</xdr:colOff>
                    <xdr:row>12</xdr:row>
                    <xdr:rowOff>28575</xdr:rowOff>
                  </to>
                </anchor>
              </controlPr>
            </control>
          </mc:Choice>
        </mc:AlternateContent>
        <mc:AlternateContent xmlns:mc="http://schemas.openxmlformats.org/markup-compatibility/2006">
          <mc:Choice Requires="x14">
            <control shapeId="57349" r:id="rId5" name="Check Box 5">
              <controlPr defaultSize="0" autoFill="0" autoLine="0" autoPict="0">
                <anchor moveWithCells="1">
                  <from>
                    <xdr:col>6</xdr:col>
                    <xdr:colOff>200025</xdr:colOff>
                    <xdr:row>12</xdr:row>
                    <xdr:rowOff>0</xdr:rowOff>
                  </from>
                  <to>
                    <xdr:col>6</xdr:col>
                    <xdr:colOff>666750</xdr:colOff>
                    <xdr:row>13</xdr:row>
                    <xdr:rowOff>28575</xdr:rowOff>
                  </to>
                </anchor>
              </controlPr>
            </control>
          </mc:Choice>
        </mc:AlternateContent>
        <mc:AlternateContent xmlns:mc="http://schemas.openxmlformats.org/markup-compatibility/2006">
          <mc:Choice Requires="x14">
            <control shapeId="57350" r:id="rId6" name="Check Box 6">
              <controlPr defaultSize="0" autoFill="0" autoLine="0" autoPict="0">
                <anchor moveWithCells="1">
                  <from>
                    <xdr:col>6</xdr:col>
                    <xdr:colOff>200025</xdr:colOff>
                    <xdr:row>13</xdr:row>
                    <xdr:rowOff>0</xdr:rowOff>
                  </from>
                  <to>
                    <xdr:col>6</xdr:col>
                    <xdr:colOff>666750</xdr:colOff>
                    <xdr:row>14</xdr:row>
                    <xdr:rowOff>28575</xdr:rowOff>
                  </to>
                </anchor>
              </controlPr>
            </control>
          </mc:Choice>
        </mc:AlternateContent>
        <mc:AlternateContent xmlns:mc="http://schemas.openxmlformats.org/markup-compatibility/2006">
          <mc:Choice Requires="x14">
            <control shapeId="57351" r:id="rId7" name="Check Box 7">
              <controlPr defaultSize="0" autoFill="0" autoLine="0" autoPict="0">
                <anchor moveWithCells="1">
                  <from>
                    <xdr:col>6</xdr:col>
                    <xdr:colOff>200025</xdr:colOff>
                    <xdr:row>14</xdr:row>
                    <xdr:rowOff>0</xdr:rowOff>
                  </from>
                  <to>
                    <xdr:col>6</xdr:col>
                    <xdr:colOff>666750</xdr:colOff>
                    <xdr:row>15</xdr:row>
                    <xdr:rowOff>28575</xdr:rowOff>
                  </to>
                </anchor>
              </controlPr>
            </control>
          </mc:Choice>
        </mc:AlternateContent>
        <mc:AlternateContent xmlns:mc="http://schemas.openxmlformats.org/markup-compatibility/2006">
          <mc:Choice Requires="x14">
            <control shapeId="57352" r:id="rId8" name="Check Box 8">
              <controlPr defaultSize="0" autoFill="0" autoLine="0" autoPict="0">
                <anchor moveWithCells="1">
                  <from>
                    <xdr:col>6</xdr:col>
                    <xdr:colOff>200025</xdr:colOff>
                    <xdr:row>15</xdr:row>
                    <xdr:rowOff>0</xdr:rowOff>
                  </from>
                  <to>
                    <xdr:col>6</xdr:col>
                    <xdr:colOff>666750</xdr:colOff>
                    <xdr:row>16</xdr:row>
                    <xdr:rowOff>28575</xdr:rowOff>
                  </to>
                </anchor>
              </controlPr>
            </control>
          </mc:Choice>
        </mc:AlternateContent>
        <mc:AlternateContent xmlns:mc="http://schemas.openxmlformats.org/markup-compatibility/2006">
          <mc:Choice Requires="x14">
            <control shapeId="57353" r:id="rId9" name="Check Box 9">
              <controlPr defaultSize="0" autoFill="0" autoLine="0" autoPict="0">
                <anchor moveWithCells="1">
                  <from>
                    <xdr:col>6</xdr:col>
                    <xdr:colOff>200025</xdr:colOff>
                    <xdr:row>17</xdr:row>
                    <xdr:rowOff>0</xdr:rowOff>
                  </from>
                  <to>
                    <xdr:col>6</xdr:col>
                    <xdr:colOff>666750</xdr:colOff>
                    <xdr:row>18</xdr:row>
                    <xdr:rowOff>28575</xdr:rowOff>
                  </to>
                </anchor>
              </controlPr>
            </control>
          </mc:Choice>
        </mc:AlternateContent>
        <mc:AlternateContent xmlns:mc="http://schemas.openxmlformats.org/markup-compatibility/2006">
          <mc:Choice Requires="x14">
            <control shapeId="57354" r:id="rId10" name="Check Box 10">
              <controlPr defaultSize="0" autoFill="0" autoLine="0" autoPict="0">
                <anchor moveWithCells="1">
                  <from>
                    <xdr:col>6</xdr:col>
                    <xdr:colOff>200025</xdr:colOff>
                    <xdr:row>18</xdr:row>
                    <xdr:rowOff>0</xdr:rowOff>
                  </from>
                  <to>
                    <xdr:col>6</xdr:col>
                    <xdr:colOff>666750</xdr:colOff>
                    <xdr:row>19</xdr:row>
                    <xdr:rowOff>28575</xdr:rowOff>
                  </to>
                </anchor>
              </controlPr>
            </control>
          </mc:Choice>
        </mc:AlternateContent>
        <mc:AlternateContent xmlns:mc="http://schemas.openxmlformats.org/markup-compatibility/2006">
          <mc:Choice Requires="x14">
            <control shapeId="57355" r:id="rId11" name="Check Box 11">
              <controlPr defaultSize="0" autoFill="0" autoLine="0" autoPict="0">
                <anchor moveWithCells="1">
                  <from>
                    <xdr:col>6</xdr:col>
                    <xdr:colOff>200025</xdr:colOff>
                    <xdr:row>19</xdr:row>
                    <xdr:rowOff>0</xdr:rowOff>
                  </from>
                  <to>
                    <xdr:col>6</xdr:col>
                    <xdr:colOff>666750</xdr:colOff>
                    <xdr:row>20</xdr:row>
                    <xdr:rowOff>28575</xdr:rowOff>
                  </to>
                </anchor>
              </controlPr>
            </control>
          </mc:Choice>
        </mc:AlternateContent>
        <mc:AlternateContent xmlns:mc="http://schemas.openxmlformats.org/markup-compatibility/2006">
          <mc:Choice Requires="x14">
            <control shapeId="57356" r:id="rId12" name="Check Box 12">
              <controlPr defaultSize="0" autoFill="0" autoLine="0" autoPict="0">
                <anchor moveWithCells="1">
                  <from>
                    <xdr:col>6</xdr:col>
                    <xdr:colOff>200025</xdr:colOff>
                    <xdr:row>20</xdr:row>
                    <xdr:rowOff>0</xdr:rowOff>
                  </from>
                  <to>
                    <xdr:col>6</xdr:col>
                    <xdr:colOff>666750</xdr:colOff>
                    <xdr:row>21</xdr:row>
                    <xdr:rowOff>28575</xdr:rowOff>
                  </to>
                </anchor>
              </controlPr>
            </control>
          </mc:Choice>
        </mc:AlternateContent>
        <mc:AlternateContent xmlns:mc="http://schemas.openxmlformats.org/markup-compatibility/2006">
          <mc:Choice Requires="x14">
            <control shapeId="57357" r:id="rId13" name="Check Box 13">
              <controlPr defaultSize="0" autoFill="0" autoLine="0" autoPict="0">
                <anchor moveWithCells="1">
                  <from>
                    <xdr:col>6</xdr:col>
                    <xdr:colOff>200025</xdr:colOff>
                    <xdr:row>21</xdr:row>
                    <xdr:rowOff>0</xdr:rowOff>
                  </from>
                  <to>
                    <xdr:col>6</xdr:col>
                    <xdr:colOff>666750</xdr:colOff>
                    <xdr:row>22</xdr:row>
                    <xdr:rowOff>28575</xdr:rowOff>
                  </to>
                </anchor>
              </controlPr>
            </control>
          </mc:Choice>
        </mc:AlternateContent>
        <mc:AlternateContent xmlns:mc="http://schemas.openxmlformats.org/markup-compatibility/2006">
          <mc:Choice Requires="x14">
            <control shapeId="57378" r:id="rId14" name="Check Box 34">
              <controlPr defaultSize="0" autoFill="0" autoLine="0" autoPict="0">
                <anchor moveWithCells="1">
                  <from>
                    <xdr:col>4</xdr:col>
                    <xdr:colOff>447675</xdr:colOff>
                    <xdr:row>29</xdr:row>
                    <xdr:rowOff>0</xdr:rowOff>
                  </from>
                  <to>
                    <xdr:col>4</xdr:col>
                    <xdr:colOff>876300</xdr:colOff>
                    <xdr:row>30</xdr:row>
                    <xdr:rowOff>19050</xdr:rowOff>
                  </to>
                </anchor>
              </controlPr>
            </control>
          </mc:Choice>
        </mc:AlternateContent>
        <mc:AlternateContent xmlns:mc="http://schemas.openxmlformats.org/markup-compatibility/2006">
          <mc:Choice Requires="x14">
            <control shapeId="57379" r:id="rId15" name="Check Box 35">
              <controlPr defaultSize="0" autoFill="0" autoLine="0" autoPict="0">
                <anchor moveWithCells="1">
                  <from>
                    <xdr:col>4</xdr:col>
                    <xdr:colOff>447675</xdr:colOff>
                    <xdr:row>30</xdr:row>
                    <xdr:rowOff>0</xdr:rowOff>
                  </from>
                  <to>
                    <xdr:col>4</xdr:col>
                    <xdr:colOff>876300</xdr:colOff>
                    <xdr:row>31</xdr:row>
                    <xdr:rowOff>19050</xdr:rowOff>
                  </to>
                </anchor>
              </controlPr>
            </control>
          </mc:Choice>
        </mc:AlternateContent>
        <mc:AlternateContent xmlns:mc="http://schemas.openxmlformats.org/markup-compatibility/2006">
          <mc:Choice Requires="x14">
            <control shapeId="57380" r:id="rId16" name="Check Box 36">
              <controlPr defaultSize="0" autoFill="0" autoLine="0" autoPict="0">
                <anchor moveWithCells="1">
                  <from>
                    <xdr:col>4</xdr:col>
                    <xdr:colOff>447675</xdr:colOff>
                    <xdr:row>31</xdr:row>
                    <xdr:rowOff>0</xdr:rowOff>
                  </from>
                  <to>
                    <xdr:col>4</xdr:col>
                    <xdr:colOff>876300</xdr:colOff>
                    <xdr:row>32</xdr:row>
                    <xdr:rowOff>19050</xdr:rowOff>
                  </to>
                </anchor>
              </controlPr>
            </control>
          </mc:Choice>
        </mc:AlternateContent>
        <mc:AlternateContent xmlns:mc="http://schemas.openxmlformats.org/markup-compatibility/2006">
          <mc:Choice Requires="x14">
            <control shapeId="57381" r:id="rId17" name="Check Box 37">
              <controlPr defaultSize="0" autoFill="0" autoLine="0" autoPict="0">
                <anchor moveWithCells="1">
                  <from>
                    <xdr:col>4</xdr:col>
                    <xdr:colOff>447675</xdr:colOff>
                    <xdr:row>32</xdr:row>
                    <xdr:rowOff>0</xdr:rowOff>
                  </from>
                  <to>
                    <xdr:col>4</xdr:col>
                    <xdr:colOff>876300</xdr:colOff>
                    <xdr:row>33</xdr:row>
                    <xdr:rowOff>19050</xdr:rowOff>
                  </to>
                </anchor>
              </controlPr>
            </control>
          </mc:Choice>
        </mc:AlternateContent>
        <mc:AlternateContent xmlns:mc="http://schemas.openxmlformats.org/markup-compatibility/2006">
          <mc:Choice Requires="x14">
            <control shapeId="57382" r:id="rId18" name="Check Box 38">
              <controlPr defaultSize="0" autoFill="0" autoLine="0" autoPict="0">
                <anchor moveWithCells="1">
                  <from>
                    <xdr:col>4</xdr:col>
                    <xdr:colOff>447675</xdr:colOff>
                    <xdr:row>33</xdr:row>
                    <xdr:rowOff>0</xdr:rowOff>
                  </from>
                  <to>
                    <xdr:col>4</xdr:col>
                    <xdr:colOff>876300</xdr:colOff>
                    <xdr:row>34</xdr:row>
                    <xdr:rowOff>19050</xdr:rowOff>
                  </to>
                </anchor>
              </controlPr>
            </control>
          </mc:Choice>
        </mc:AlternateContent>
        <mc:AlternateContent xmlns:mc="http://schemas.openxmlformats.org/markup-compatibility/2006">
          <mc:Choice Requires="x14">
            <control shapeId="57383" r:id="rId19" name="Check Box 39">
              <controlPr defaultSize="0" autoFill="0" autoLine="0" autoPict="0">
                <anchor moveWithCells="1">
                  <from>
                    <xdr:col>4</xdr:col>
                    <xdr:colOff>447675</xdr:colOff>
                    <xdr:row>35</xdr:row>
                    <xdr:rowOff>0</xdr:rowOff>
                  </from>
                  <to>
                    <xdr:col>4</xdr:col>
                    <xdr:colOff>876300</xdr:colOff>
                    <xdr:row>36</xdr:row>
                    <xdr:rowOff>19050</xdr:rowOff>
                  </to>
                </anchor>
              </controlPr>
            </control>
          </mc:Choice>
        </mc:AlternateContent>
        <mc:AlternateContent xmlns:mc="http://schemas.openxmlformats.org/markup-compatibility/2006">
          <mc:Choice Requires="x14">
            <control shapeId="57384" r:id="rId20" name="Check Box 40">
              <controlPr defaultSize="0" autoFill="0" autoLine="0" autoPict="0">
                <anchor moveWithCells="1">
                  <from>
                    <xdr:col>4</xdr:col>
                    <xdr:colOff>447675</xdr:colOff>
                    <xdr:row>36</xdr:row>
                    <xdr:rowOff>0</xdr:rowOff>
                  </from>
                  <to>
                    <xdr:col>4</xdr:col>
                    <xdr:colOff>876300</xdr:colOff>
                    <xdr:row>37</xdr:row>
                    <xdr:rowOff>19050</xdr:rowOff>
                  </to>
                </anchor>
              </controlPr>
            </control>
          </mc:Choice>
        </mc:AlternateContent>
        <mc:AlternateContent xmlns:mc="http://schemas.openxmlformats.org/markup-compatibility/2006">
          <mc:Choice Requires="x14">
            <control shapeId="57385" r:id="rId21" name="Check Box 41">
              <controlPr defaultSize="0" autoFill="0" autoLine="0" autoPict="0">
                <anchor moveWithCells="1">
                  <from>
                    <xdr:col>4</xdr:col>
                    <xdr:colOff>447675</xdr:colOff>
                    <xdr:row>37</xdr:row>
                    <xdr:rowOff>0</xdr:rowOff>
                  </from>
                  <to>
                    <xdr:col>4</xdr:col>
                    <xdr:colOff>876300</xdr:colOff>
                    <xdr:row>38</xdr:row>
                    <xdr:rowOff>19050</xdr:rowOff>
                  </to>
                </anchor>
              </controlPr>
            </control>
          </mc:Choice>
        </mc:AlternateContent>
        <mc:AlternateContent xmlns:mc="http://schemas.openxmlformats.org/markup-compatibility/2006">
          <mc:Choice Requires="x14">
            <control shapeId="57386" r:id="rId22" name="Check Box 42">
              <controlPr defaultSize="0" autoFill="0" autoLine="0" autoPict="0">
                <anchor moveWithCells="1">
                  <from>
                    <xdr:col>4</xdr:col>
                    <xdr:colOff>447675</xdr:colOff>
                    <xdr:row>38</xdr:row>
                    <xdr:rowOff>0</xdr:rowOff>
                  </from>
                  <to>
                    <xdr:col>4</xdr:col>
                    <xdr:colOff>876300</xdr:colOff>
                    <xdr:row>39</xdr:row>
                    <xdr:rowOff>19050</xdr:rowOff>
                  </to>
                </anchor>
              </controlPr>
            </control>
          </mc:Choice>
        </mc:AlternateContent>
        <mc:AlternateContent xmlns:mc="http://schemas.openxmlformats.org/markup-compatibility/2006">
          <mc:Choice Requires="x14">
            <control shapeId="57387" r:id="rId23" name="Check Box 43">
              <controlPr defaultSize="0" autoFill="0" autoLine="0" autoPict="0">
                <anchor moveWithCells="1">
                  <from>
                    <xdr:col>4</xdr:col>
                    <xdr:colOff>447675</xdr:colOff>
                    <xdr:row>39</xdr:row>
                    <xdr:rowOff>0</xdr:rowOff>
                  </from>
                  <to>
                    <xdr:col>4</xdr:col>
                    <xdr:colOff>876300</xdr:colOff>
                    <xdr:row>40</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8857-28E0-4C1C-BB4F-A6D838F621B0}">
  <sheetPr codeName="Sheet16">
    <tabColor theme="5" tint="0.39997558519241921"/>
  </sheetPr>
  <dimension ref="A2:U24"/>
  <sheetViews>
    <sheetView showGridLines="0" zoomScaleNormal="100" workbookViewId="0"/>
  </sheetViews>
  <sheetFormatPr defaultColWidth="9.140625" defaultRowHeight="14.25" x14ac:dyDescent="0.2"/>
  <cols>
    <col min="1" max="1" width="2.28515625" style="3" customWidth="1"/>
    <col min="2" max="2" width="52.28515625" style="3" customWidth="1"/>
    <col min="3" max="3" width="36.7109375" style="3" customWidth="1"/>
    <col min="4" max="4" width="40.42578125" style="3" customWidth="1"/>
    <col min="5" max="5" width="9.28515625" style="3" customWidth="1"/>
    <col min="6" max="6" width="17.42578125" style="3" bestFit="1" customWidth="1"/>
    <col min="7" max="7" width="24.42578125" style="3" customWidth="1"/>
    <col min="8" max="8" width="19.140625" style="3" customWidth="1"/>
    <col min="9" max="16384" width="9.140625" style="3"/>
  </cols>
  <sheetData>
    <row r="2" spans="1:21" s="23" customFormat="1" ht="15.75" x14ac:dyDescent="0.2">
      <c r="B2" s="408" t="s">
        <v>762</v>
      </c>
      <c r="C2" s="409"/>
      <c r="D2" s="409"/>
      <c r="E2" s="409"/>
      <c r="F2" s="409"/>
      <c r="G2" s="410"/>
      <c r="H2" s="3"/>
      <c r="I2" s="3"/>
      <c r="J2" s="108"/>
      <c r="K2" s="108"/>
      <c r="L2" s="108"/>
      <c r="M2" s="108"/>
      <c r="N2" s="108"/>
      <c r="O2" s="108"/>
      <c r="P2" s="7"/>
      <c r="Q2" s="7"/>
      <c r="R2" s="7"/>
      <c r="S2" s="7"/>
      <c r="T2" s="7"/>
      <c r="U2" s="7"/>
    </row>
    <row r="3" spans="1:21" ht="16.5" customHeight="1" x14ac:dyDescent="0.2">
      <c r="A3" s="4"/>
      <c r="B3" s="443" t="s">
        <v>725</v>
      </c>
      <c r="C3" s="444"/>
      <c r="D3" s="444"/>
      <c r="E3" s="444"/>
      <c r="F3" s="444"/>
      <c r="G3" s="445"/>
      <c r="O3" s="18"/>
      <c r="P3" s="10"/>
      <c r="Q3" s="18"/>
      <c r="R3" s="10"/>
      <c r="S3" s="10"/>
    </row>
    <row r="4" spans="1:21" ht="26.45" customHeight="1" x14ac:dyDescent="0.2">
      <c r="A4" s="4"/>
      <c r="B4" s="469" t="s">
        <v>943</v>
      </c>
      <c r="C4" s="470"/>
      <c r="D4" s="470"/>
      <c r="E4" s="470"/>
      <c r="F4" s="470"/>
      <c r="G4" s="471"/>
      <c r="O4" s="88"/>
      <c r="P4" s="88"/>
      <c r="Q4" s="88"/>
      <c r="R4" s="88"/>
      <c r="S4" s="88"/>
    </row>
    <row r="6" spans="1:21" ht="15.75" x14ac:dyDescent="0.25">
      <c r="B6" s="256" t="s">
        <v>678</v>
      </c>
      <c r="C6" s="256"/>
      <c r="D6" s="256"/>
      <c r="E6" s="256"/>
      <c r="F6" s="256"/>
      <c r="G6" s="256"/>
    </row>
    <row r="7" spans="1:21" ht="51" x14ac:dyDescent="0.2">
      <c r="B7" s="111" t="s">
        <v>607</v>
      </c>
      <c r="C7" s="111" t="s">
        <v>608</v>
      </c>
      <c r="D7" s="111" t="s">
        <v>611</v>
      </c>
      <c r="E7" s="111" t="s">
        <v>96</v>
      </c>
      <c r="F7" s="111" t="s">
        <v>420</v>
      </c>
      <c r="G7" s="41" t="s">
        <v>617</v>
      </c>
    </row>
    <row r="8" spans="1:21" s="26" customFormat="1" ht="35.1" customHeight="1" x14ac:dyDescent="0.2">
      <c r="B8" s="184" t="s">
        <v>604</v>
      </c>
      <c r="C8" s="48"/>
      <c r="D8" s="48"/>
      <c r="E8" s="48"/>
      <c r="F8" s="48"/>
      <c r="G8" s="48"/>
    </row>
    <row r="9" spans="1:21" s="26" customFormat="1" ht="35.1" customHeight="1" x14ac:dyDescent="0.2">
      <c r="B9" s="184" t="s">
        <v>614</v>
      </c>
      <c r="C9" s="48"/>
      <c r="D9" s="48"/>
      <c r="E9" s="48"/>
      <c r="F9" s="48"/>
      <c r="G9" s="48"/>
    </row>
    <row r="10" spans="1:21" s="26" customFormat="1" ht="35.1" customHeight="1" x14ac:dyDescent="0.2">
      <c r="B10" s="184" t="s">
        <v>605</v>
      </c>
      <c r="C10" s="48"/>
      <c r="D10" s="48"/>
      <c r="E10" s="48"/>
      <c r="F10" s="48"/>
      <c r="G10" s="48"/>
    </row>
    <row r="11" spans="1:21" s="26" customFormat="1" ht="35.1" customHeight="1" x14ac:dyDescent="0.2">
      <c r="B11" s="184" t="s">
        <v>28</v>
      </c>
      <c r="C11" s="48"/>
      <c r="D11" s="48"/>
      <c r="E11" s="48"/>
      <c r="F11" s="48"/>
      <c r="G11" s="48"/>
    </row>
    <row r="12" spans="1:21" s="26" customFormat="1" ht="35.1" customHeight="1" x14ac:dyDescent="0.2">
      <c r="B12" s="184" t="s">
        <v>612</v>
      </c>
      <c r="C12" s="48"/>
      <c r="D12" s="48"/>
      <c r="E12" s="48"/>
      <c r="F12" s="48"/>
      <c r="G12" s="48"/>
    </row>
    <row r="13" spans="1:21" s="26" customFormat="1" ht="35.1" customHeight="1" x14ac:dyDescent="0.2">
      <c r="B13" s="184" t="s">
        <v>613</v>
      </c>
      <c r="C13" s="48"/>
      <c r="D13" s="48"/>
      <c r="E13" s="48"/>
      <c r="F13" s="48"/>
      <c r="G13" s="48"/>
    </row>
    <row r="14" spans="1:21" s="26" customFormat="1" ht="35.1" customHeight="1" x14ac:dyDescent="0.2">
      <c r="B14" s="184" t="s">
        <v>668</v>
      </c>
      <c r="C14" s="48"/>
      <c r="D14" s="48"/>
      <c r="E14" s="48"/>
      <c r="F14" s="48"/>
      <c r="G14" s="48"/>
    </row>
    <row r="15" spans="1:21" s="26" customFormat="1" ht="35.1" customHeight="1" x14ac:dyDescent="0.2">
      <c r="B15" s="184" t="s">
        <v>615</v>
      </c>
      <c r="C15" s="48"/>
      <c r="D15" s="48"/>
      <c r="E15" s="48"/>
      <c r="F15" s="48"/>
      <c r="G15" s="48"/>
    </row>
    <row r="16" spans="1:21" s="26" customFormat="1" ht="35.1" customHeight="1" x14ac:dyDescent="0.2">
      <c r="B16" s="184" t="s">
        <v>616</v>
      </c>
      <c r="C16" s="48"/>
      <c r="D16" s="48"/>
      <c r="E16" s="48"/>
      <c r="F16" s="48"/>
      <c r="G16" s="48"/>
    </row>
    <row r="18" spans="2:5" ht="15.75" x14ac:dyDescent="0.2">
      <c r="B18" s="407" t="s">
        <v>817</v>
      </c>
      <c r="C18" s="407"/>
      <c r="D18" s="407"/>
      <c r="E18" s="407"/>
    </row>
    <row r="19" spans="2:5" x14ac:dyDescent="0.2">
      <c r="B19" s="37" t="s">
        <v>94</v>
      </c>
      <c r="C19" s="36" t="s">
        <v>529</v>
      </c>
      <c r="D19" s="305" t="s">
        <v>104</v>
      </c>
      <c r="E19" s="306"/>
    </row>
    <row r="20" spans="2:5" x14ac:dyDescent="0.2">
      <c r="B20" s="153"/>
      <c r="C20" s="170"/>
      <c r="D20" s="290"/>
      <c r="E20" s="291"/>
    </row>
    <row r="21" spans="2:5" x14ac:dyDescent="0.2">
      <c r="B21" s="153"/>
      <c r="C21" s="179"/>
      <c r="D21" s="290"/>
      <c r="E21" s="291"/>
    </row>
    <row r="22" spans="2:5" x14ac:dyDescent="0.2">
      <c r="B22" s="153"/>
      <c r="C22" s="179"/>
      <c r="D22" s="290"/>
      <c r="E22" s="291"/>
    </row>
    <row r="23" spans="2:5" x14ac:dyDescent="0.2">
      <c r="B23" s="153"/>
      <c r="C23" s="179"/>
      <c r="D23" s="290"/>
      <c r="E23" s="291"/>
    </row>
    <row r="24" spans="2:5" x14ac:dyDescent="0.2">
      <c r="B24" s="153"/>
      <c r="C24" s="179"/>
      <c r="D24" s="290"/>
      <c r="E24" s="291"/>
    </row>
  </sheetData>
  <sheetProtection algorithmName="SHA-512" hashValue="U13eAV9oSTT1FYdsGtinvT90aNbUFuG8QCLNCRI6fJOn6N9XM8uXrtuAF5t+9K5bEYMAFnntfOYTtKGgT4hBQw==" saltValue="Rnf/TBPmGhzrlX2ELsKK6Q==" spinCount="100000" sheet="1" formatColumns="0" formatRows="0" insertRows="0"/>
  <mergeCells count="11">
    <mergeCell ref="B2:G2"/>
    <mergeCell ref="B3:G3"/>
    <mergeCell ref="B4:G4"/>
    <mergeCell ref="B6:G6"/>
    <mergeCell ref="D24:E24"/>
    <mergeCell ref="B18:E18"/>
    <mergeCell ref="D19:E19"/>
    <mergeCell ref="D20:E20"/>
    <mergeCell ref="D21:E21"/>
    <mergeCell ref="D22:E22"/>
    <mergeCell ref="D23:E23"/>
  </mergeCell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8FB370-ED24-4BFF-AF4A-D1E2D168BF57}">
          <x14:formula1>
            <xm:f>'Data Validation'!$B$129:$B$130</xm:f>
          </x14:formula1>
          <xm:sqref>C8:C16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84A0-3527-4CB7-BE3D-21E4C1611E43}">
  <sheetPr>
    <tabColor theme="5" tint="0.39997558519241921"/>
  </sheetPr>
  <dimension ref="A2:N49"/>
  <sheetViews>
    <sheetView showGridLines="0" zoomScaleNormal="100" workbookViewId="0">
      <selection activeCell="E46" sqref="E46:F46"/>
    </sheetView>
  </sheetViews>
  <sheetFormatPr defaultColWidth="9.140625" defaultRowHeight="14.25" x14ac:dyDescent="0.2"/>
  <cols>
    <col min="1" max="1" width="2.28515625" style="3" customWidth="1"/>
    <col min="2" max="2" width="14.28515625" style="3" customWidth="1"/>
    <col min="3" max="3" width="25.28515625" style="3" bestFit="1" customWidth="1"/>
    <col min="4" max="5" width="40.42578125" style="3" customWidth="1"/>
    <col min="6" max="6" width="17.42578125" style="3" bestFit="1" customWidth="1"/>
    <col min="7" max="7" width="25.140625" style="3" customWidth="1"/>
    <col min="8" max="8" width="19.140625" style="3" customWidth="1"/>
    <col min="9" max="9" width="19.85546875" style="3" customWidth="1"/>
    <col min="10" max="10" width="19.28515625" style="3" customWidth="1"/>
    <col min="11" max="16384" width="9.140625" style="3"/>
  </cols>
  <sheetData>
    <row r="2" spans="1:12" s="1" customFormat="1" ht="18" x14ac:dyDescent="0.25">
      <c r="A2" s="2"/>
      <c r="B2" s="474" t="s">
        <v>824</v>
      </c>
      <c r="C2" s="474"/>
      <c r="D2" s="474"/>
      <c r="E2" s="474"/>
      <c r="F2" s="474"/>
      <c r="G2" s="474"/>
      <c r="H2" s="475"/>
      <c r="I2" s="17"/>
      <c r="J2" s="17"/>
      <c r="K2" s="17"/>
      <c r="L2" s="2"/>
    </row>
    <row r="3" spans="1:12" ht="15" x14ac:dyDescent="0.2">
      <c r="A3" s="4"/>
      <c r="B3" s="476" t="s">
        <v>725</v>
      </c>
      <c r="C3" s="475"/>
      <c r="D3" s="475"/>
      <c r="E3" s="475"/>
      <c r="F3" s="475"/>
      <c r="G3" s="475"/>
      <c r="H3" s="475"/>
    </row>
    <row r="4" spans="1:12" x14ac:dyDescent="0.2">
      <c r="B4" s="468" t="s">
        <v>860</v>
      </c>
      <c r="C4" s="468"/>
      <c r="D4" s="468"/>
      <c r="E4" s="468"/>
      <c r="F4" s="468"/>
      <c r="G4" s="468"/>
      <c r="H4" s="468"/>
    </row>
    <row r="6" spans="1:12" s="1" customFormat="1" ht="15.75" x14ac:dyDescent="0.2">
      <c r="A6" s="2"/>
      <c r="B6" s="295" t="s">
        <v>765</v>
      </c>
      <c r="C6" s="296"/>
      <c r="D6" s="296"/>
      <c r="E6" s="296"/>
      <c r="F6" s="296"/>
      <c r="G6" s="296"/>
      <c r="H6" s="297"/>
      <c r="I6" s="3"/>
      <c r="J6" s="2"/>
      <c r="K6" s="2"/>
      <c r="L6" s="2"/>
    </row>
    <row r="7" spans="1:12" x14ac:dyDescent="0.2">
      <c r="B7" s="341" t="s">
        <v>724</v>
      </c>
      <c r="C7" s="45" t="s">
        <v>545</v>
      </c>
      <c r="D7" s="340" t="s">
        <v>579</v>
      </c>
      <c r="E7" s="340" t="s">
        <v>580</v>
      </c>
      <c r="F7" s="340" t="s">
        <v>581</v>
      </c>
      <c r="G7" s="340" t="s">
        <v>763</v>
      </c>
      <c r="H7" s="340" t="s">
        <v>104</v>
      </c>
    </row>
    <row r="8" spans="1:12" x14ac:dyDescent="0.2">
      <c r="B8" s="342"/>
      <c r="C8" s="340" t="s">
        <v>549</v>
      </c>
      <c r="D8" s="340"/>
      <c r="E8" s="340"/>
      <c r="F8" s="340"/>
      <c r="G8" s="340"/>
      <c r="H8" s="340"/>
    </row>
    <row r="9" spans="1:12" x14ac:dyDescent="0.2">
      <c r="B9" s="342"/>
      <c r="C9" s="340"/>
      <c r="D9" s="340"/>
      <c r="E9" s="340"/>
      <c r="F9" s="340"/>
      <c r="G9" s="340"/>
      <c r="H9" s="340"/>
    </row>
    <row r="10" spans="1:12" x14ac:dyDescent="0.2">
      <c r="B10" s="342"/>
      <c r="C10" s="340"/>
      <c r="D10" s="340"/>
      <c r="E10" s="340"/>
      <c r="F10" s="340"/>
      <c r="G10" s="340"/>
      <c r="H10" s="340"/>
    </row>
    <row r="11" spans="1:12" x14ac:dyDescent="0.2">
      <c r="B11" s="473" t="s">
        <v>630</v>
      </c>
      <c r="C11" s="473"/>
      <c r="D11" s="473"/>
      <c r="E11" s="473"/>
      <c r="F11" s="473"/>
      <c r="G11" s="473"/>
      <c r="H11" s="473"/>
    </row>
    <row r="12" spans="1:12" s="26" customFormat="1" ht="12" x14ac:dyDescent="0.2">
      <c r="B12" s="97"/>
      <c r="C12" s="78"/>
      <c r="D12" s="78"/>
      <c r="E12" s="78"/>
      <c r="F12" s="78"/>
      <c r="G12" s="78"/>
      <c r="H12" s="78"/>
    </row>
    <row r="13" spans="1:12" s="26" customFormat="1" ht="12" x14ac:dyDescent="0.2">
      <c r="B13" s="78"/>
      <c r="C13" s="78"/>
      <c r="D13" s="78"/>
      <c r="E13" s="78"/>
      <c r="F13" s="78"/>
      <c r="G13" s="78"/>
      <c r="H13" s="78"/>
    </row>
    <row r="14" spans="1:12" s="26" customFormat="1" ht="12" x14ac:dyDescent="0.2">
      <c r="B14" s="78"/>
      <c r="C14" s="78"/>
      <c r="D14" s="78"/>
      <c r="E14" s="78"/>
      <c r="F14" s="78"/>
      <c r="G14" s="78"/>
      <c r="H14" s="78"/>
    </row>
    <row r="15" spans="1:12" s="26" customFormat="1" ht="12" x14ac:dyDescent="0.2">
      <c r="B15" s="78"/>
      <c r="C15" s="78"/>
      <c r="D15" s="78"/>
      <c r="E15" s="78"/>
      <c r="F15" s="78"/>
      <c r="G15" s="78"/>
      <c r="H15" s="78"/>
    </row>
    <row r="16" spans="1:12" s="26" customFormat="1" ht="12" x14ac:dyDescent="0.2">
      <c r="B16" s="78"/>
      <c r="C16" s="78"/>
      <c r="D16" s="78"/>
      <c r="E16" s="78"/>
      <c r="F16" s="78"/>
      <c r="G16" s="78"/>
      <c r="H16" s="78"/>
    </row>
    <row r="17" spans="2:8" x14ac:dyDescent="0.2">
      <c r="B17" s="473" t="s">
        <v>799</v>
      </c>
      <c r="C17" s="473"/>
      <c r="D17" s="473"/>
      <c r="E17" s="473"/>
      <c r="F17" s="473"/>
      <c r="G17" s="473"/>
      <c r="H17" s="473"/>
    </row>
    <row r="18" spans="2:8" s="4" customFormat="1" x14ac:dyDescent="0.2">
      <c r="B18" s="133"/>
      <c r="C18" s="134"/>
      <c r="D18" s="134"/>
      <c r="E18" s="134"/>
      <c r="F18" s="134"/>
      <c r="G18" s="134"/>
      <c r="H18" s="134"/>
    </row>
    <row r="19" spans="2:8" s="4" customFormat="1" x14ac:dyDescent="0.2">
      <c r="B19" s="134"/>
      <c r="C19" s="134"/>
      <c r="D19" s="134"/>
      <c r="E19" s="134"/>
      <c r="F19" s="134"/>
      <c r="G19" s="134"/>
      <c r="H19" s="134"/>
    </row>
    <row r="20" spans="2:8" s="4" customFormat="1" x14ac:dyDescent="0.2">
      <c r="B20" s="134"/>
      <c r="C20" s="134"/>
      <c r="D20" s="134"/>
      <c r="E20" s="134"/>
      <c r="F20" s="134"/>
      <c r="G20" s="134"/>
      <c r="H20" s="134"/>
    </row>
    <row r="21" spans="2:8" s="4" customFormat="1" x14ac:dyDescent="0.2">
      <c r="B21" s="134"/>
      <c r="C21" s="134"/>
      <c r="D21" s="134"/>
      <c r="E21" s="134"/>
      <c r="F21" s="134"/>
      <c r="G21" s="134"/>
      <c r="H21" s="134"/>
    </row>
    <row r="22" spans="2:8" s="4" customFormat="1" x14ac:dyDescent="0.2">
      <c r="B22" s="134"/>
      <c r="C22" s="134"/>
      <c r="D22" s="134"/>
      <c r="E22" s="134"/>
      <c r="F22" s="134"/>
      <c r="G22" s="134"/>
      <c r="H22" s="134"/>
    </row>
    <row r="24" spans="2:8" ht="15.75" x14ac:dyDescent="0.2">
      <c r="B24" s="295" t="s">
        <v>845</v>
      </c>
      <c r="C24" s="296"/>
      <c r="D24" s="296"/>
      <c r="E24" s="296"/>
      <c r="F24" s="296"/>
      <c r="G24" s="297"/>
    </row>
    <row r="25" spans="2:8" x14ac:dyDescent="0.2">
      <c r="B25" s="77" t="s">
        <v>630</v>
      </c>
      <c r="C25" s="75"/>
      <c r="D25" s="75"/>
      <c r="E25" s="75"/>
      <c r="F25" s="75"/>
      <c r="G25" s="76"/>
    </row>
    <row r="26" spans="2:8" x14ac:dyDescent="0.2">
      <c r="B26" s="37" t="s">
        <v>94</v>
      </c>
      <c r="C26" s="37" t="s">
        <v>846</v>
      </c>
      <c r="D26" s="36" t="s">
        <v>847</v>
      </c>
      <c r="E26" s="143" t="s">
        <v>848</v>
      </c>
      <c r="F26" s="305" t="s">
        <v>104</v>
      </c>
      <c r="G26" s="306"/>
    </row>
    <row r="27" spans="2:8" s="4" customFormat="1" x14ac:dyDescent="0.2">
      <c r="B27" s="153"/>
      <c r="C27" s="170"/>
      <c r="D27" s="170"/>
      <c r="E27" s="176">
        <f>C27+D27</f>
        <v>0</v>
      </c>
      <c r="F27" s="290"/>
      <c r="G27" s="291"/>
    </row>
    <row r="28" spans="2:8" s="4" customFormat="1" x14ac:dyDescent="0.2">
      <c r="B28" s="153"/>
      <c r="C28" s="170"/>
      <c r="D28" s="170"/>
      <c r="E28" s="176">
        <f t="shared" ref="E28:E33" si="0">C28+D28</f>
        <v>0</v>
      </c>
      <c r="F28" s="290"/>
      <c r="G28" s="291"/>
    </row>
    <row r="29" spans="2:8" s="4" customFormat="1" x14ac:dyDescent="0.2">
      <c r="B29" s="153"/>
      <c r="C29" s="170"/>
      <c r="D29" s="170"/>
      <c r="E29" s="176">
        <f t="shared" si="0"/>
        <v>0</v>
      </c>
      <c r="F29" s="290"/>
      <c r="G29" s="291"/>
    </row>
    <row r="30" spans="2:8" s="4" customFormat="1" x14ac:dyDescent="0.2">
      <c r="B30" s="153"/>
      <c r="C30" s="170"/>
      <c r="D30" s="170"/>
      <c r="E30" s="176">
        <f t="shared" si="0"/>
        <v>0</v>
      </c>
      <c r="F30" s="290"/>
      <c r="G30" s="291"/>
    </row>
    <row r="31" spans="2:8" s="4" customFormat="1" x14ac:dyDescent="0.2">
      <c r="B31" s="153"/>
      <c r="C31" s="170"/>
      <c r="D31" s="170"/>
      <c r="E31" s="176">
        <f t="shared" si="0"/>
        <v>0</v>
      </c>
      <c r="F31" s="290"/>
      <c r="G31" s="291"/>
    </row>
    <row r="32" spans="2:8" s="4" customFormat="1" x14ac:dyDescent="0.2">
      <c r="B32" s="153"/>
      <c r="C32" s="170"/>
      <c r="D32" s="170"/>
      <c r="E32" s="176">
        <f t="shared" si="0"/>
        <v>0</v>
      </c>
      <c r="F32" s="290"/>
      <c r="G32" s="291"/>
    </row>
    <row r="33" spans="1:14" s="4" customFormat="1" x14ac:dyDescent="0.2">
      <c r="B33" s="153"/>
      <c r="C33" s="170"/>
      <c r="D33" s="170"/>
      <c r="E33" s="176">
        <f t="shared" si="0"/>
        <v>0</v>
      </c>
      <c r="F33" s="290"/>
      <c r="G33" s="291"/>
    </row>
    <row r="35" spans="1:14" ht="15.75" x14ac:dyDescent="0.2">
      <c r="B35" s="347" t="s">
        <v>883</v>
      </c>
      <c r="C35" s="347"/>
      <c r="D35" s="347"/>
      <c r="E35" s="347"/>
      <c r="F35" s="347"/>
      <c r="G35" s="347"/>
      <c r="H35" s="347"/>
      <c r="I35" s="347"/>
      <c r="J35" s="347"/>
      <c r="K35" s="347"/>
      <c r="L35" s="347"/>
      <c r="M35" s="347"/>
      <c r="N35" s="347"/>
    </row>
    <row r="36" spans="1:14" ht="15" x14ac:dyDescent="0.25">
      <c r="B36" s="348" t="s">
        <v>725</v>
      </c>
      <c r="C36" s="348"/>
      <c r="D36" s="348"/>
      <c r="E36" s="348"/>
      <c r="F36" s="348"/>
      <c r="G36" s="348"/>
      <c r="H36" s="348"/>
      <c r="I36" s="348"/>
      <c r="J36" s="348"/>
      <c r="K36" s="348"/>
      <c r="L36" s="348"/>
      <c r="M36" s="348"/>
      <c r="N36" s="348"/>
    </row>
    <row r="37" spans="1:14" x14ac:dyDescent="0.2">
      <c r="B37" s="325" t="s">
        <v>937</v>
      </c>
      <c r="C37" s="325"/>
      <c r="D37" s="325"/>
      <c r="E37" s="325"/>
      <c r="F37" s="325"/>
      <c r="G37" s="325"/>
      <c r="H37" s="325"/>
      <c r="I37" s="325"/>
      <c r="J37" s="325"/>
      <c r="K37" s="325"/>
      <c r="L37" s="325"/>
      <c r="M37" s="325"/>
      <c r="N37" s="325"/>
    </row>
    <row r="38" spans="1:14" x14ac:dyDescent="0.2">
      <c r="B38" s="406" t="s">
        <v>765</v>
      </c>
      <c r="C38" s="406"/>
      <c r="D38" s="406"/>
      <c r="E38" s="406"/>
      <c r="F38" s="406"/>
      <c r="G38" s="406"/>
      <c r="H38" s="406"/>
      <c r="I38" s="406"/>
      <c r="J38" s="406"/>
      <c r="K38" s="406"/>
      <c r="L38" s="406"/>
      <c r="M38" s="406"/>
      <c r="N38" s="406"/>
    </row>
    <row r="39" spans="1:14" ht="25.5" x14ac:dyDescent="0.2">
      <c r="B39" s="39" t="s">
        <v>971</v>
      </c>
      <c r="C39" s="39" t="s">
        <v>607</v>
      </c>
      <c r="D39" s="39" t="s">
        <v>884</v>
      </c>
      <c r="E39" s="314" t="s">
        <v>972</v>
      </c>
      <c r="F39" s="314"/>
      <c r="G39" s="39" t="s">
        <v>1086</v>
      </c>
      <c r="H39" s="39" t="s">
        <v>887</v>
      </c>
      <c r="I39" s="314" t="s">
        <v>973</v>
      </c>
      <c r="J39" s="314"/>
      <c r="K39" s="39" t="s">
        <v>888</v>
      </c>
      <c r="L39" s="314" t="s">
        <v>889</v>
      </c>
      <c r="M39" s="314"/>
      <c r="N39" s="314"/>
    </row>
    <row r="40" spans="1:14" ht="246" customHeight="1" x14ac:dyDescent="0.2">
      <c r="A40" s="254"/>
      <c r="B40" s="253" t="s">
        <v>926</v>
      </c>
      <c r="C40" s="253" t="s">
        <v>765</v>
      </c>
      <c r="D40" s="253" t="s">
        <v>1327</v>
      </c>
      <c r="E40" s="313" t="s">
        <v>1328</v>
      </c>
      <c r="F40" s="313"/>
      <c r="G40" s="253" t="s">
        <v>1090</v>
      </c>
      <c r="H40" s="253" t="s">
        <v>924</v>
      </c>
      <c r="I40" s="313" t="s">
        <v>1329</v>
      </c>
      <c r="J40" s="313"/>
      <c r="K40" s="255"/>
      <c r="L40" s="472"/>
      <c r="M40" s="472"/>
      <c r="N40" s="472"/>
    </row>
    <row r="41" spans="1:14" ht="246" customHeight="1" x14ac:dyDescent="0.2">
      <c r="A41" s="254"/>
      <c r="B41" s="253" t="s">
        <v>926</v>
      </c>
      <c r="C41" s="253" t="s">
        <v>765</v>
      </c>
      <c r="D41" s="253" t="s">
        <v>1327</v>
      </c>
      <c r="E41" s="313" t="s">
        <v>1330</v>
      </c>
      <c r="F41" s="313"/>
      <c r="G41" s="253" t="s">
        <v>1090</v>
      </c>
      <c r="H41" s="253" t="s">
        <v>916</v>
      </c>
      <c r="I41" s="313" t="s">
        <v>1329</v>
      </c>
      <c r="J41" s="313"/>
      <c r="K41" s="255"/>
      <c r="L41" s="472"/>
      <c r="M41" s="472"/>
      <c r="N41" s="472"/>
    </row>
    <row r="42" spans="1:14" ht="246" customHeight="1" x14ac:dyDescent="0.2">
      <c r="A42" s="254"/>
      <c r="B42" s="253" t="s">
        <v>926</v>
      </c>
      <c r="C42" s="253" t="s">
        <v>765</v>
      </c>
      <c r="D42" s="253" t="s">
        <v>1327</v>
      </c>
      <c r="E42" s="313" t="s">
        <v>1331</v>
      </c>
      <c r="F42" s="313"/>
      <c r="G42" s="253" t="s">
        <v>1090</v>
      </c>
      <c r="H42" s="253" t="s">
        <v>897</v>
      </c>
      <c r="I42" s="313" t="s">
        <v>1329</v>
      </c>
      <c r="J42" s="313"/>
      <c r="K42" s="255"/>
      <c r="L42" s="472"/>
      <c r="M42" s="472"/>
      <c r="N42" s="472"/>
    </row>
    <row r="43" spans="1:14" ht="117" customHeight="1" x14ac:dyDescent="0.2">
      <c r="A43" s="254"/>
      <c r="B43" s="253" t="s">
        <v>926</v>
      </c>
      <c r="C43" s="253" t="s">
        <v>765</v>
      </c>
      <c r="D43" s="253" t="s">
        <v>1332</v>
      </c>
      <c r="E43" s="313" t="s">
        <v>1333</v>
      </c>
      <c r="F43" s="313"/>
      <c r="G43" s="253" t="s">
        <v>1090</v>
      </c>
      <c r="H43" s="253" t="s">
        <v>897</v>
      </c>
      <c r="I43" s="313" t="s">
        <v>1334</v>
      </c>
      <c r="J43" s="313"/>
      <c r="K43" s="255"/>
      <c r="L43" s="472"/>
      <c r="M43" s="472"/>
      <c r="N43" s="472"/>
    </row>
    <row r="44" spans="1:14" ht="117" customHeight="1" x14ac:dyDescent="0.2">
      <c r="A44" s="254"/>
      <c r="B44" s="253" t="s">
        <v>926</v>
      </c>
      <c r="C44" s="253" t="s">
        <v>765</v>
      </c>
      <c r="D44" s="253" t="s">
        <v>1335</v>
      </c>
      <c r="E44" s="313" t="s">
        <v>1389</v>
      </c>
      <c r="F44" s="313"/>
      <c r="G44" s="253" t="s">
        <v>1090</v>
      </c>
      <c r="H44" s="253" t="s">
        <v>897</v>
      </c>
      <c r="I44" s="313" t="s">
        <v>1391</v>
      </c>
      <c r="J44" s="313"/>
      <c r="K44" s="255"/>
      <c r="L44" s="472"/>
      <c r="M44" s="472"/>
      <c r="N44" s="472"/>
    </row>
    <row r="45" spans="1:14" ht="117" customHeight="1" x14ac:dyDescent="0.2">
      <c r="A45" s="254"/>
      <c r="B45" s="253" t="s">
        <v>926</v>
      </c>
      <c r="C45" s="253" t="s">
        <v>765</v>
      </c>
      <c r="D45" s="253" t="s">
        <v>1336</v>
      </c>
      <c r="E45" s="313" t="s">
        <v>1398</v>
      </c>
      <c r="F45" s="313"/>
      <c r="G45" s="253" t="s">
        <v>1090</v>
      </c>
      <c r="H45" s="253" t="s">
        <v>897</v>
      </c>
      <c r="I45" s="313" t="s">
        <v>1392</v>
      </c>
      <c r="J45" s="313"/>
      <c r="K45" s="255"/>
      <c r="L45" s="472"/>
      <c r="M45" s="472"/>
      <c r="N45" s="472"/>
    </row>
    <row r="46" spans="1:14" ht="117" customHeight="1" x14ac:dyDescent="0.2">
      <c r="A46" s="254"/>
      <c r="B46" s="253" t="s">
        <v>926</v>
      </c>
      <c r="C46" s="253" t="s">
        <v>765</v>
      </c>
      <c r="D46" s="253" t="s">
        <v>1393</v>
      </c>
      <c r="E46" s="313" t="s">
        <v>1394</v>
      </c>
      <c r="F46" s="313"/>
      <c r="G46" s="253" t="s">
        <v>1090</v>
      </c>
      <c r="H46" s="253" t="s">
        <v>897</v>
      </c>
      <c r="I46" s="313" t="s">
        <v>1395</v>
      </c>
      <c r="J46" s="313"/>
      <c r="K46" s="255"/>
      <c r="L46" s="472"/>
      <c r="M46" s="472"/>
      <c r="N46" s="472"/>
    </row>
    <row r="47" spans="1:14" ht="117" customHeight="1" x14ac:dyDescent="0.2">
      <c r="A47" s="254"/>
      <c r="B47" s="253" t="s">
        <v>926</v>
      </c>
      <c r="C47" s="253" t="s">
        <v>765</v>
      </c>
      <c r="D47" s="253" t="s">
        <v>1337</v>
      </c>
      <c r="E47" s="313" t="s">
        <v>996</v>
      </c>
      <c r="F47" s="313"/>
      <c r="G47" s="253" t="s">
        <v>1090</v>
      </c>
      <c r="H47" s="253" t="s">
        <v>902</v>
      </c>
      <c r="I47" s="313" t="s">
        <v>1338</v>
      </c>
      <c r="J47" s="313"/>
      <c r="K47" s="255"/>
      <c r="L47" s="472"/>
      <c r="M47" s="472"/>
      <c r="N47" s="472"/>
    </row>
    <row r="48" spans="1:14" ht="117" customHeight="1" x14ac:dyDescent="0.2">
      <c r="A48" s="254"/>
      <c r="B48" s="253" t="s">
        <v>926</v>
      </c>
      <c r="C48" s="253" t="s">
        <v>765</v>
      </c>
      <c r="D48" s="253" t="s">
        <v>1386</v>
      </c>
      <c r="E48" s="313" t="s">
        <v>1107</v>
      </c>
      <c r="F48" s="313"/>
      <c r="G48" s="253" t="s">
        <v>1108</v>
      </c>
      <c r="H48" s="253" t="s">
        <v>897</v>
      </c>
      <c r="I48" s="313" t="s">
        <v>983</v>
      </c>
      <c r="J48" s="313"/>
      <c r="K48" s="255"/>
      <c r="L48" s="472"/>
      <c r="M48" s="472"/>
      <c r="N48" s="472"/>
    </row>
    <row r="49" spans="2:14" ht="45" x14ac:dyDescent="0.2">
      <c r="B49" s="253" t="s">
        <v>926</v>
      </c>
      <c r="C49" s="253" t="s">
        <v>765</v>
      </c>
      <c r="D49" s="253" t="s">
        <v>1396</v>
      </c>
      <c r="E49" s="313" t="s">
        <v>1397</v>
      </c>
      <c r="F49" s="313"/>
      <c r="G49" s="253" t="s">
        <v>1090</v>
      </c>
      <c r="H49" s="253" t="s">
        <v>897</v>
      </c>
      <c r="I49" s="313" t="s">
        <v>1387</v>
      </c>
      <c r="J49" s="313"/>
      <c r="K49" s="255"/>
      <c r="L49" s="472"/>
      <c r="M49" s="472"/>
      <c r="N49" s="472"/>
    </row>
  </sheetData>
  <sheetProtection algorithmName="SHA-512" hashValue="EMZaq/9ZP89ZWeCatfdoMO8WhBOolQh5b4pO7jo+4ffBTMg54EcvzVl/hglPTu5riZV8fCzrB9741lxFgGduSA==" saltValue="n36zKTl3sD43MpX1R6Byag==" spinCount="100000" sheet="1" formatColumns="0" formatRows="0" insertRows="0"/>
  <mergeCells count="59">
    <mergeCell ref="B2:H2"/>
    <mergeCell ref="B3:H3"/>
    <mergeCell ref="B4:H4"/>
    <mergeCell ref="B6:H6"/>
    <mergeCell ref="B7:B10"/>
    <mergeCell ref="D7:D10"/>
    <mergeCell ref="E7:E10"/>
    <mergeCell ref="F7:F10"/>
    <mergeCell ref="G7:G10"/>
    <mergeCell ref="H7:H10"/>
    <mergeCell ref="F33:G33"/>
    <mergeCell ref="C8:C10"/>
    <mergeCell ref="B11:H11"/>
    <mergeCell ref="B17:H17"/>
    <mergeCell ref="B24:G24"/>
    <mergeCell ref="F26:G26"/>
    <mergeCell ref="F27:G27"/>
    <mergeCell ref="F28:G28"/>
    <mergeCell ref="F29:G29"/>
    <mergeCell ref="F30:G30"/>
    <mergeCell ref="F31:G31"/>
    <mergeCell ref="F32:G32"/>
    <mergeCell ref="B35:N35"/>
    <mergeCell ref="B36:N36"/>
    <mergeCell ref="B37:N37"/>
    <mergeCell ref="B38:N38"/>
    <mergeCell ref="E39:F39"/>
    <mergeCell ref="I39:J39"/>
    <mergeCell ref="L39:N39"/>
    <mergeCell ref="E40:F40"/>
    <mergeCell ref="I40:J40"/>
    <mergeCell ref="L40:N40"/>
    <mergeCell ref="E41:F41"/>
    <mergeCell ref="I41:J41"/>
    <mergeCell ref="L41:N41"/>
    <mergeCell ref="E42:F42"/>
    <mergeCell ref="I42:J42"/>
    <mergeCell ref="L42:N42"/>
    <mergeCell ref="E43:F43"/>
    <mergeCell ref="I43:J43"/>
    <mergeCell ref="L43:N43"/>
    <mergeCell ref="E44:F44"/>
    <mergeCell ref="I44:J44"/>
    <mergeCell ref="L44:N44"/>
    <mergeCell ref="E45:F45"/>
    <mergeCell ref="I45:J45"/>
    <mergeCell ref="L45:N45"/>
    <mergeCell ref="E46:F46"/>
    <mergeCell ref="I46:J46"/>
    <mergeCell ref="L46:N46"/>
    <mergeCell ref="E47:F47"/>
    <mergeCell ref="I47:J47"/>
    <mergeCell ref="L47:N47"/>
    <mergeCell ref="E48:F48"/>
    <mergeCell ref="I48:J48"/>
    <mergeCell ref="L48:N48"/>
    <mergeCell ref="E49:F49"/>
    <mergeCell ref="I49:J49"/>
    <mergeCell ref="L49:N49"/>
  </mergeCells>
  <conditionalFormatting sqref="K40:K49">
    <cfRule type="expression" dxfId="5" priority="2">
      <formula>K40="Pass"</formula>
    </cfRule>
  </conditionalFormatting>
  <conditionalFormatting sqref="L40:N49">
    <cfRule type="expression" dxfId="4" priority="1">
      <formula>K40="Pass"</formula>
    </cfRule>
  </conditionalFormatting>
  <dataValidations count="2">
    <dataValidation type="list" allowBlank="1" showInputMessage="1" showErrorMessage="1" sqref="K40:K49" xr:uid="{95EF745B-B453-4DEE-92E5-617BDCA4AC2D}">
      <formula1>"Pass,Fail,NA,Not Inspected"</formula1>
    </dataValidation>
    <dataValidation allowBlank="1" showInputMessage="1" sqref="C12:C16 C18:C22" xr:uid="{19E66CDD-FAE2-4542-AF6C-D790DFCE7918}"/>
  </dataValidations>
  <pageMargins left="0.7" right="0.7" top="0.75" bottom="0.75" header="0.3" footer="0.3"/>
  <pageSetup orientation="portrait" horizontalDpi="4294967293"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4176-DB7F-4B20-9FCA-1A6AE8AA0F9A}">
  <sheetPr codeName="Sheet18">
    <tabColor theme="5" tint="0.39997558519241921"/>
  </sheetPr>
  <dimension ref="A2:U22"/>
  <sheetViews>
    <sheetView workbookViewId="0">
      <selection activeCell="E24" sqref="E24"/>
    </sheetView>
  </sheetViews>
  <sheetFormatPr defaultColWidth="9.140625" defaultRowHeight="14.25" x14ac:dyDescent="0.2"/>
  <cols>
    <col min="1" max="1" width="2.85546875" style="3" customWidth="1"/>
    <col min="2" max="2" width="59.140625" style="3" customWidth="1"/>
    <col min="3" max="3" width="30.42578125" style="3" customWidth="1"/>
    <col min="4" max="4" width="33.7109375" style="3" customWidth="1"/>
    <col min="5" max="6" width="9.140625" style="3"/>
    <col min="7" max="7" width="25.28515625" style="3" customWidth="1"/>
    <col min="8" max="10" width="9.140625" style="3"/>
    <col min="11" max="11" width="10.7109375" style="3" customWidth="1"/>
    <col min="12" max="16384" width="9.140625" style="3"/>
  </cols>
  <sheetData>
    <row r="2" spans="1:21" s="23" customFormat="1" ht="15.75" x14ac:dyDescent="0.2">
      <c r="B2" s="408" t="s">
        <v>766</v>
      </c>
      <c r="C2" s="409"/>
      <c r="D2" s="409"/>
      <c r="E2" s="409"/>
      <c r="F2" s="409"/>
      <c r="G2" s="410"/>
      <c r="H2" s="3"/>
      <c r="I2" s="3"/>
      <c r="J2" s="108"/>
      <c r="K2" s="108"/>
      <c r="L2" s="108"/>
      <c r="M2" s="108"/>
      <c r="N2" s="108"/>
      <c r="O2" s="108"/>
      <c r="P2" s="7"/>
      <c r="Q2" s="7"/>
      <c r="R2" s="7"/>
      <c r="S2" s="7"/>
      <c r="T2" s="7"/>
      <c r="U2" s="7"/>
    </row>
    <row r="3" spans="1:21" ht="16.5" customHeight="1" x14ac:dyDescent="0.2">
      <c r="A3" s="4"/>
      <c r="B3" s="443" t="s">
        <v>725</v>
      </c>
      <c r="C3" s="444"/>
      <c r="D3" s="444"/>
      <c r="E3" s="444"/>
      <c r="F3" s="444"/>
      <c r="G3" s="445"/>
      <c r="O3" s="18"/>
      <c r="P3" s="10"/>
      <c r="Q3" s="18"/>
      <c r="R3" s="10"/>
      <c r="S3" s="10"/>
    </row>
    <row r="4" spans="1:21" ht="38.450000000000003" customHeight="1" x14ac:dyDescent="0.2">
      <c r="A4" s="4"/>
      <c r="B4" s="469" t="s">
        <v>944</v>
      </c>
      <c r="C4" s="470"/>
      <c r="D4" s="470"/>
      <c r="E4" s="470"/>
      <c r="F4" s="470"/>
      <c r="G4" s="471"/>
      <c r="O4" s="88"/>
      <c r="P4" s="88"/>
      <c r="Q4" s="88"/>
      <c r="R4" s="88"/>
      <c r="S4" s="88"/>
    </row>
    <row r="5" spans="1:21" ht="15" x14ac:dyDescent="0.2">
      <c r="A5" s="4"/>
      <c r="C5" s="110"/>
      <c r="D5" s="110"/>
      <c r="E5" s="110"/>
      <c r="F5" s="110"/>
      <c r="O5" s="88"/>
      <c r="P5" s="88"/>
      <c r="Q5" s="88"/>
      <c r="R5" s="88"/>
      <c r="S5" s="88"/>
    </row>
    <row r="6" spans="1:21" ht="15.75" x14ac:dyDescent="0.25">
      <c r="B6" s="441" t="s">
        <v>722</v>
      </c>
      <c r="C6" s="441"/>
      <c r="D6" s="441"/>
      <c r="E6" s="441"/>
      <c r="F6" s="441"/>
      <c r="G6" s="441"/>
    </row>
    <row r="7" spans="1:21" ht="38.25" x14ac:dyDescent="0.2">
      <c r="B7" s="111" t="s">
        <v>607</v>
      </c>
      <c r="C7" s="111" t="s">
        <v>608</v>
      </c>
      <c r="D7" s="111" t="s">
        <v>611</v>
      </c>
      <c r="E7" s="111" t="s">
        <v>96</v>
      </c>
      <c r="F7" s="111" t="s">
        <v>420</v>
      </c>
      <c r="G7" s="41" t="s">
        <v>617</v>
      </c>
    </row>
    <row r="8" spans="1:21" ht="35.1" customHeight="1" x14ac:dyDescent="0.2">
      <c r="B8" s="183" t="s">
        <v>619</v>
      </c>
      <c r="C8" s="48"/>
      <c r="D8" s="48"/>
      <c r="E8" s="48"/>
      <c r="F8" s="48"/>
      <c r="G8" s="48"/>
    </row>
    <row r="9" spans="1:21" ht="35.1" customHeight="1" x14ac:dyDescent="0.2">
      <c r="B9" s="183" t="s">
        <v>620</v>
      </c>
      <c r="C9" s="48"/>
      <c r="D9" s="48"/>
      <c r="E9" s="48"/>
      <c r="F9" s="48"/>
      <c r="G9" s="48"/>
    </row>
    <row r="10" spans="1:21" ht="35.1" customHeight="1" x14ac:dyDescent="0.2">
      <c r="B10" s="183" t="s">
        <v>621</v>
      </c>
      <c r="C10" s="48"/>
      <c r="D10" s="48"/>
      <c r="E10" s="48"/>
      <c r="F10" s="48"/>
      <c r="G10" s="48"/>
    </row>
    <row r="11" spans="1:21" ht="35.1" customHeight="1" x14ac:dyDescent="0.2">
      <c r="B11" s="183" t="s">
        <v>878</v>
      </c>
      <c r="C11" s="48"/>
      <c r="D11" s="48"/>
      <c r="E11" s="48"/>
      <c r="F11" s="48"/>
      <c r="G11" s="48"/>
    </row>
    <row r="12" spans="1:21" ht="35.1" customHeight="1" x14ac:dyDescent="0.2">
      <c r="B12" s="183" t="s">
        <v>879</v>
      </c>
      <c r="C12" s="48"/>
      <c r="D12" s="48"/>
      <c r="E12" s="48"/>
      <c r="F12" s="48"/>
      <c r="G12" s="48"/>
    </row>
    <row r="13" spans="1:21" ht="35.1" customHeight="1" x14ac:dyDescent="0.2">
      <c r="B13" s="183" t="s">
        <v>684</v>
      </c>
      <c r="C13" s="48"/>
      <c r="D13" s="48"/>
      <c r="E13" s="48"/>
      <c r="F13" s="48"/>
      <c r="G13" s="48"/>
    </row>
    <row r="14" spans="1:21" ht="35.1" customHeight="1" x14ac:dyDescent="0.2">
      <c r="B14" s="183" t="s">
        <v>622</v>
      </c>
      <c r="C14" s="48"/>
      <c r="D14" s="48"/>
      <c r="E14" s="48"/>
      <c r="F14" s="48"/>
      <c r="G14" s="48"/>
    </row>
    <row r="16" spans="1:21" ht="15.75" x14ac:dyDescent="0.2">
      <c r="B16" s="477" t="s">
        <v>817</v>
      </c>
      <c r="C16" s="478"/>
    </row>
    <row r="17" spans="2:3" x14ac:dyDescent="0.2">
      <c r="B17" s="37" t="s">
        <v>94</v>
      </c>
      <c r="C17" s="36" t="s">
        <v>529</v>
      </c>
    </row>
    <row r="18" spans="2:3" x14ac:dyDescent="0.2">
      <c r="B18" s="153"/>
      <c r="C18" s="170"/>
    </row>
    <row r="19" spans="2:3" x14ac:dyDescent="0.2">
      <c r="B19" s="153"/>
      <c r="C19" s="170"/>
    </row>
    <row r="20" spans="2:3" x14ac:dyDescent="0.2">
      <c r="B20" s="153"/>
      <c r="C20" s="170"/>
    </row>
    <row r="21" spans="2:3" x14ac:dyDescent="0.2">
      <c r="B21" s="153"/>
      <c r="C21" s="170"/>
    </row>
    <row r="22" spans="2:3" x14ac:dyDescent="0.2">
      <c r="B22" s="153"/>
      <c r="C22" s="170"/>
    </row>
  </sheetData>
  <sheetProtection formatColumns="0" formatRows="0" insertRows="0"/>
  <mergeCells count="5">
    <mergeCell ref="B2:G2"/>
    <mergeCell ref="B3:G3"/>
    <mergeCell ref="B4:G4"/>
    <mergeCell ref="B6:G6"/>
    <mergeCell ref="B16:C1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02C0623-A41B-4639-B541-252A4158B3B3}">
          <x14:formula1>
            <xm:f>'Data Validation'!$B$129:$B$130</xm:f>
          </x14:formula1>
          <xm:sqref>C8:C14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2766-C261-4EB7-878B-273B5FF338D1}">
  <sheetPr codeName="Sheet19">
    <tabColor theme="5" tint="0.39997558519241921"/>
  </sheetPr>
  <dimension ref="A1:O90"/>
  <sheetViews>
    <sheetView topLeftCell="A75" workbookViewId="0">
      <selection activeCell="K89" sqref="K89"/>
    </sheetView>
  </sheetViews>
  <sheetFormatPr defaultColWidth="9.140625" defaultRowHeight="14.25" x14ac:dyDescent="0.2"/>
  <cols>
    <col min="1" max="1" width="2.85546875" style="3" customWidth="1"/>
    <col min="2" max="2" width="29" style="3" bestFit="1" customWidth="1"/>
    <col min="3" max="3" width="14.85546875" style="4" customWidth="1"/>
    <col min="4" max="4" width="13.42578125" style="4" customWidth="1"/>
    <col min="5" max="5" width="12.28515625" style="4" customWidth="1"/>
    <col min="6" max="6" width="13.42578125" style="4" customWidth="1"/>
    <col min="7" max="7" width="12.85546875" style="4" customWidth="1"/>
    <col min="8" max="9" width="15.28515625" style="4" bestFit="1" customWidth="1"/>
    <col min="10" max="10" width="18.28515625" style="4" bestFit="1" customWidth="1"/>
    <col min="11" max="11" width="15.28515625" style="4" bestFit="1" customWidth="1"/>
    <col min="12" max="12" width="11.42578125" style="3" customWidth="1"/>
    <col min="13" max="13" width="12" style="3" customWidth="1"/>
    <col min="14" max="14" width="13.140625" style="3" customWidth="1"/>
    <col min="15" max="15" width="13" style="3" customWidth="1"/>
    <col min="16" max="16" width="12.85546875" style="3" customWidth="1"/>
    <col min="17" max="16384" width="9.140625" style="3"/>
  </cols>
  <sheetData>
    <row r="1" spans="1:13" s="1" customFormat="1" x14ac:dyDescent="0.25">
      <c r="A1" s="2"/>
      <c r="C1" s="113"/>
      <c r="D1" s="113"/>
      <c r="E1" s="113"/>
      <c r="F1" s="113"/>
      <c r="G1" s="113"/>
      <c r="H1" s="113"/>
      <c r="I1" s="113"/>
      <c r="J1" s="113"/>
      <c r="K1" s="113"/>
      <c r="L1" s="2"/>
    </row>
    <row r="2" spans="1:13" s="1" customFormat="1" ht="18" customHeight="1" x14ac:dyDescent="0.25">
      <c r="A2" s="2"/>
      <c r="B2" s="474" t="s">
        <v>825</v>
      </c>
      <c r="C2" s="474"/>
      <c r="D2" s="474"/>
      <c r="E2" s="474"/>
      <c r="F2" s="474"/>
      <c r="G2" s="474"/>
      <c r="H2" s="474"/>
      <c r="I2" s="474"/>
      <c r="J2" s="474"/>
      <c r="K2" s="474"/>
      <c r="L2" s="474"/>
      <c r="M2" s="474"/>
    </row>
    <row r="3" spans="1:13" ht="15" x14ac:dyDescent="0.2">
      <c r="A3" s="4"/>
      <c r="B3" s="476" t="s">
        <v>725</v>
      </c>
      <c r="C3" s="476"/>
      <c r="D3" s="476"/>
      <c r="E3" s="476"/>
      <c r="F3" s="476"/>
      <c r="G3" s="476"/>
      <c r="H3" s="476"/>
      <c r="I3" s="476"/>
      <c r="J3" s="476"/>
      <c r="K3" s="476"/>
      <c r="L3" s="476"/>
      <c r="M3" s="476"/>
    </row>
    <row r="4" spans="1:13" ht="14.45" customHeight="1" x14ac:dyDescent="0.2">
      <c r="B4" s="468" t="s">
        <v>860</v>
      </c>
      <c r="C4" s="468"/>
      <c r="D4" s="468"/>
      <c r="E4" s="468"/>
      <c r="F4" s="468"/>
      <c r="G4" s="468"/>
      <c r="H4" s="468"/>
      <c r="I4" s="468"/>
      <c r="J4" s="468"/>
      <c r="K4" s="468"/>
      <c r="L4" s="468"/>
      <c r="M4" s="468"/>
    </row>
    <row r="5" spans="1:13" x14ac:dyDescent="0.2">
      <c r="C5" s="207"/>
      <c r="D5" s="207"/>
      <c r="E5" s="207"/>
      <c r="F5" s="207"/>
      <c r="G5" s="207"/>
      <c r="H5" s="207"/>
    </row>
    <row r="6" spans="1:13" s="1" customFormat="1" ht="15.75" x14ac:dyDescent="0.25">
      <c r="A6" s="2"/>
      <c r="B6" s="307" t="s">
        <v>619</v>
      </c>
      <c r="C6" s="307"/>
      <c r="D6" s="307"/>
      <c r="E6" s="307"/>
      <c r="F6" s="307"/>
      <c r="G6" s="307"/>
      <c r="H6" s="307"/>
      <c r="I6" s="307"/>
      <c r="J6" s="307"/>
      <c r="K6" s="307"/>
      <c r="L6" s="307"/>
      <c r="M6" s="307"/>
    </row>
    <row r="7" spans="1:13" ht="14.45" customHeight="1" x14ac:dyDescent="0.2">
      <c r="B7" s="341" t="s">
        <v>724</v>
      </c>
      <c r="C7" s="45" t="s">
        <v>545</v>
      </c>
      <c r="D7" s="484" t="s">
        <v>720</v>
      </c>
      <c r="E7" s="486"/>
      <c r="F7" s="484" t="s">
        <v>721</v>
      </c>
      <c r="G7" s="485"/>
      <c r="H7" s="485"/>
      <c r="I7" s="485"/>
      <c r="J7" s="486"/>
      <c r="K7" s="334" t="s">
        <v>104</v>
      </c>
      <c r="L7" s="335"/>
      <c r="M7" s="336"/>
    </row>
    <row r="8" spans="1:13" x14ac:dyDescent="0.2">
      <c r="B8" s="342"/>
      <c r="C8" s="340" t="s">
        <v>549</v>
      </c>
      <c r="D8" s="341" t="s">
        <v>591</v>
      </c>
      <c r="E8" s="341" t="s">
        <v>592</v>
      </c>
      <c r="F8" s="341" t="s">
        <v>551</v>
      </c>
      <c r="G8" s="341" t="s">
        <v>230</v>
      </c>
      <c r="H8" s="484" t="s">
        <v>590</v>
      </c>
      <c r="I8" s="485"/>
      <c r="J8" s="486"/>
      <c r="K8" s="337"/>
      <c r="L8" s="338"/>
      <c r="M8" s="339"/>
    </row>
    <row r="9" spans="1:13" x14ac:dyDescent="0.2">
      <c r="B9" s="342"/>
      <c r="C9" s="340"/>
      <c r="D9" s="342"/>
      <c r="E9" s="342"/>
      <c r="F9" s="342"/>
      <c r="G9" s="342"/>
      <c r="H9" s="340" t="s">
        <v>593</v>
      </c>
      <c r="I9" s="340" t="s">
        <v>594</v>
      </c>
      <c r="J9" s="340" t="s">
        <v>595</v>
      </c>
      <c r="K9" s="337"/>
      <c r="L9" s="338"/>
      <c r="M9" s="339"/>
    </row>
    <row r="10" spans="1:13" x14ac:dyDescent="0.2">
      <c r="B10" s="342"/>
      <c r="C10" s="341"/>
      <c r="D10" s="342"/>
      <c r="E10" s="342"/>
      <c r="F10" s="342"/>
      <c r="G10" s="342"/>
      <c r="H10" s="341"/>
      <c r="I10" s="341"/>
      <c r="J10" s="341"/>
      <c r="K10" s="355"/>
      <c r="L10" s="377"/>
      <c r="M10" s="356"/>
    </row>
    <row r="11" spans="1:13" x14ac:dyDescent="0.2">
      <c r="B11" s="112" t="s">
        <v>630</v>
      </c>
      <c r="C11" s="112"/>
      <c r="D11" s="75"/>
      <c r="E11" s="75"/>
      <c r="F11" s="75"/>
      <c r="G11" s="75"/>
      <c r="H11" s="75"/>
      <c r="I11" s="75"/>
      <c r="J11" s="76"/>
      <c r="K11" s="75"/>
      <c r="L11" s="75"/>
      <c r="M11" s="76"/>
    </row>
    <row r="12" spans="1:13" s="4" customFormat="1" x14ac:dyDescent="0.2">
      <c r="B12" s="80"/>
      <c r="C12" s="80"/>
      <c r="D12" s="80"/>
      <c r="E12" s="80"/>
      <c r="F12" s="80"/>
      <c r="G12" s="80"/>
      <c r="H12" s="80"/>
      <c r="I12" s="80"/>
      <c r="J12" s="80"/>
      <c r="K12" s="327"/>
      <c r="L12" s="327"/>
      <c r="M12" s="327"/>
    </row>
    <row r="13" spans="1:13" s="4" customFormat="1" x14ac:dyDescent="0.2">
      <c r="B13" s="78"/>
      <c r="C13" s="78"/>
      <c r="D13" s="78"/>
      <c r="E13" s="78"/>
      <c r="F13" s="78"/>
      <c r="G13" s="78"/>
      <c r="H13" s="78"/>
      <c r="I13" s="78"/>
      <c r="J13" s="78"/>
      <c r="K13" s="327"/>
      <c r="L13" s="327"/>
      <c r="M13" s="327"/>
    </row>
    <row r="14" spans="1:13" s="4" customFormat="1" x14ac:dyDescent="0.2">
      <c r="B14" s="78"/>
      <c r="C14" s="78"/>
      <c r="D14" s="78"/>
      <c r="E14" s="78"/>
      <c r="F14" s="78"/>
      <c r="G14" s="78"/>
      <c r="H14" s="78"/>
      <c r="I14" s="78"/>
      <c r="J14" s="78"/>
      <c r="K14" s="327"/>
      <c r="L14" s="327"/>
      <c r="M14" s="327"/>
    </row>
    <row r="15" spans="1:13" s="4" customFormat="1" x14ac:dyDescent="0.2">
      <c r="B15" s="78"/>
      <c r="C15" s="78"/>
      <c r="D15" s="78"/>
      <c r="E15" s="78"/>
      <c r="F15" s="78"/>
      <c r="G15" s="78"/>
      <c r="H15" s="78"/>
      <c r="I15" s="78"/>
      <c r="J15" s="78"/>
      <c r="K15" s="327"/>
      <c r="L15" s="327"/>
      <c r="M15" s="327"/>
    </row>
    <row r="16" spans="1:13" s="4" customFormat="1" x14ac:dyDescent="0.2">
      <c r="B16" s="78"/>
      <c r="C16" s="78"/>
      <c r="D16" s="78"/>
      <c r="E16" s="78"/>
      <c r="F16" s="78"/>
      <c r="G16" s="78"/>
      <c r="H16" s="78"/>
      <c r="I16" s="78"/>
      <c r="J16" s="78"/>
      <c r="K16" s="327"/>
      <c r="L16" s="327"/>
      <c r="M16" s="327"/>
    </row>
    <row r="17" spans="2:13" x14ac:dyDescent="0.2">
      <c r="B17" s="46" t="s">
        <v>799</v>
      </c>
      <c r="C17" s="112"/>
      <c r="D17" s="75"/>
      <c r="E17" s="75"/>
      <c r="F17" s="75"/>
      <c r="G17" s="75"/>
      <c r="H17" s="75"/>
      <c r="I17" s="75"/>
      <c r="J17" s="76"/>
      <c r="K17" s="75"/>
      <c r="L17" s="75"/>
      <c r="M17" s="76"/>
    </row>
    <row r="18" spans="2:13" s="4" customFormat="1" x14ac:dyDescent="0.2">
      <c r="B18" s="136"/>
      <c r="C18" s="136"/>
      <c r="D18" s="136"/>
      <c r="E18" s="136"/>
      <c r="F18" s="136"/>
      <c r="G18" s="136"/>
      <c r="H18" s="136"/>
      <c r="I18" s="136"/>
      <c r="J18" s="136"/>
      <c r="K18" s="326"/>
      <c r="L18" s="326"/>
      <c r="M18" s="326"/>
    </row>
    <row r="19" spans="2:13" s="4" customFormat="1" x14ac:dyDescent="0.2">
      <c r="B19" s="134"/>
      <c r="C19" s="134"/>
      <c r="D19" s="134"/>
      <c r="E19" s="134"/>
      <c r="F19" s="134"/>
      <c r="G19" s="134"/>
      <c r="H19" s="134"/>
      <c r="I19" s="134"/>
      <c r="J19" s="134"/>
      <c r="K19" s="326"/>
      <c r="L19" s="326"/>
      <c r="M19" s="326"/>
    </row>
    <row r="20" spans="2:13" s="4" customFormat="1" x14ac:dyDescent="0.2">
      <c r="B20" s="134"/>
      <c r="C20" s="134"/>
      <c r="D20" s="134"/>
      <c r="E20" s="134"/>
      <c r="F20" s="134"/>
      <c r="G20" s="134"/>
      <c r="H20" s="134"/>
      <c r="I20" s="134"/>
      <c r="J20" s="134"/>
      <c r="K20" s="326"/>
      <c r="L20" s="326"/>
      <c r="M20" s="326"/>
    </row>
    <row r="21" spans="2:13" s="4" customFormat="1" x14ac:dyDescent="0.2">
      <c r="B21" s="134"/>
      <c r="C21" s="134"/>
      <c r="D21" s="134"/>
      <c r="E21" s="134"/>
      <c r="F21" s="134"/>
      <c r="G21" s="134"/>
      <c r="H21" s="134"/>
      <c r="I21" s="134"/>
      <c r="J21" s="134"/>
      <c r="K21" s="326"/>
      <c r="L21" s="326"/>
      <c r="M21" s="326"/>
    </row>
    <row r="22" spans="2:13" s="4" customFormat="1" x14ac:dyDescent="0.2">
      <c r="B22" s="134"/>
      <c r="C22" s="134"/>
      <c r="D22" s="134"/>
      <c r="E22" s="134"/>
      <c r="F22" s="134"/>
      <c r="G22" s="134"/>
      <c r="H22" s="134"/>
      <c r="I22" s="134"/>
      <c r="J22" s="134"/>
      <c r="K22" s="326"/>
      <c r="L22" s="326"/>
      <c r="M22" s="326"/>
    </row>
    <row r="23" spans="2:13" x14ac:dyDescent="0.2">
      <c r="C23" s="3"/>
      <c r="L23" s="4"/>
    </row>
    <row r="24" spans="2:13" ht="15.75" x14ac:dyDescent="0.2">
      <c r="B24" s="295" t="s">
        <v>768</v>
      </c>
      <c r="C24" s="296"/>
      <c r="D24" s="296"/>
      <c r="E24" s="296"/>
      <c r="F24" s="296"/>
      <c r="G24" s="296"/>
      <c r="H24" s="296"/>
      <c r="I24" s="296"/>
      <c r="J24" s="296"/>
      <c r="K24" s="296"/>
      <c r="L24" s="297"/>
    </row>
    <row r="25" spans="2:13" x14ac:dyDescent="0.2">
      <c r="B25" s="341" t="s">
        <v>724</v>
      </c>
      <c r="C25" s="45" t="s">
        <v>545</v>
      </c>
      <c r="D25" s="311" t="s">
        <v>712</v>
      </c>
      <c r="E25" s="311"/>
      <c r="F25" s="311"/>
      <c r="G25" s="311" t="s">
        <v>713</v>
      </c>
      <c r="H25" s="311"/>
      <c r="I25" s="311"/>
      <c r="J25" s="311" t="s">
        <v>104</v>
      </c>
      <c r="K25" s="311"/>
      <c r="L25" s="311"/>
    </row>
    <row r="26" spans="2:13" ht="25.5" x14ac:dyDescent="0.2">
      <c r="B26" s="342"/>
      <c r="C26" s="36" t="s">
        <v>549</v>
      </c>
      <c r="D26" s="109" t="s">
        <v>767</v>
      </c>
      <c r="E26" s="109" t="s">
        <v>710</v>
      </c>
      <c r="F26" s="109" t="s">
        <v>711</v>
      </c>
      <c r="G26" s="109" t="s">
        <v>767</v>
      </c>
      <c r="H26" s="109" t="s">
        <v>710</v>
      </c>
      <c r="I26" s="109" t="s">
        <v>711</v>
      </c>
      <c r="J26" s="109" t="s">
        <v>767</v>
      </c>
      <c r="K26" s="109" t="s">
        <v>710</v>
      </c>
      <c r="L26" s="109" t="s">
        <v>711</v>
      </c>
    </row>
    <row r="27" spans="2:13" x14ac:dyDescent="0.2">
      <c r="B27" s="112" t="s">
        <v>630</v>
      </c>
      <c r="C27" s="75"/>
      <c r="D27" s="75"/>
      <c r="E27" s="75"/>
      <c r="F27" s="75"/>
      <c r="G27" s="75"/>
      <c r="H27" s="75"/>
      <c r="I27" s="75"/>
      <c r="J27" s="75"/>
      <c r="K27" s="114"/>
      <c r="L27" s="115"/>
    </row>
    <row r="28" spans="2:13" s="4" customFormat="1" x14ac:dyDescent="0.2">
      <c r="B28" s="80"/>
      <c r="C28" s="80"/>
      <c r="D28" s="178"/>
      <c r="E28" s="178"/>
      <c r="F28" s="178"/>
      <c r="G28" s="178"/>
      <c r="H28" s="178"/>
      <c r="I28" s="178"/>
      <c r="J28" s="178"/>
      <c r="K28" s="178"/>
      <c r="L28" s="178"/>
    </row>
    <row r="29" spans="2:13" s="4" customFormat="1" x14ac:dyDescent="0.2">
      <c r="B29" s="178"/>
      <c r="C29" s="178"/>
      <c r="D29" s="178"/>
      <c r="E29" s="178"/>
      <c r="F29" s="178"/>
      <c r="G29" s="178"/>
      <c r="H29" s="178"/>
      <c r="I29" s="178"/>
      <c r="J29" s="178"/>
      <c r="K29" s="178"/>
      <c r="L29" s="178"/>
    </row>
    <row r="30" spans="2:13" s="4" customFormat="1" x14ac:dyDescent="0.2">
      <c r="B30" s="178"/>
      <c r="C30" s="178"/>
      <c r="D30" s="178"/>
      <c r="E30" s="178"/>
      <c r="F30" s="178"/>
      <c r="G30" s="178"/>
      <c r="H30" s="178"/>
      <c r="I30" s="178"/>
      <c r="J30" s="178"/>
      <c r="K30" s="178"/>
      <c r="L30" s="178"/>
    </row>
    <row r="31" spans="2:13" s="4" customFormat="1" x14ac:dyDescent="0.2">
      <c r="B31" s="178"/>
      <c r="C31" s="178"/>
      <c r="D31" s="178"/>
      <c r="E31" s="178"/>
      <c r="F31" s="178"/>
      <c r="G31" s="178"/>
      <c r="H31" s="178"/>
      <c r="I31" s="178"/>
      <c r="J31" s="178"/>
      <c r="K31" s="178"/>
      <c r="L31" s="178"/>
    </row>
    <row r="32" spans="2:13" s="4" customFormat="1" x14ac:dyDescent="0.2">
      <c r="B32" s="178"/>
      <c r="C32" s="178"/>
      <c r="D32" s="178"/>
      <c r="E32" s="178"/>
      <c r="F32" s="178"/>
      <c r="G32" s="178"/>
      <c r="H32" s="178"/>
      <c r="I32" s="178"/>
      <c r="J32" s="178"/>
      <c r="K32" s="178"/>
      <c r="L32" s="178"/>
    </row>
    <row r="33" spans="2:15" x14ac:dyDescent="0.2">
      <c r="B33" s="46" t="s">
        <v>799</v>
      </c>
      <c r="C33" s="75"/>
      <c r="D33" s="75"/>
      <c r="E33" s="75"/>
      <c r="F33" s="75"/>
      <c r="G33" s="75"/>
      <c r="H33" s="75"/>
      <c r="I33" s="75"/>
      <c r="J33" s="75"/>
      <c r="K33" s="114"/>
      <c r="L33" s="115"/>
    </row>
    <row r="34" spans="2:15" s="4" customFormat="1" x14ac:dyDescent="0.2">
      <c r="B34" s="181"/>
      <c r="C34" s="181"/>
      <c r="D34" s="181"/>
      <c r="E34" s="181"/>
      <c r="F34" s="181"/>
      <c r="G34" s="181"/>
      <c r="H34" s="181"/>
      <c r="I34" s="181"/>
      <c r="J34" s="181"/>
      <c r="K34" s="181"/>
      <c r="L34" s="181"/>
    </row>
    <row r="35" spans="2:15" s="4" customFormat="1" x14ac:dyDescent="0.2">
      <c r="B35" s="181"/>
      <c r="C35" s="181"/>
      <c r="D35" s="181"/>
      <c r="E35" s="181"/>
      <c r="F35" s="181"/>
      <c r="G35" s="181"/>
      <c r="H35" s="181"/>
      <c r="I35" s="181"/>
      <c r="J35" s="181"/>
      <c r="K35" s="181"/>
      <c r="L35" s="181"/>
    </row>
    <row r="36" spans="2:15" s="4" customFormat="1" x14ac:dyDescent="0.2">
      <c r="B36" s="181"/>
      <c r="C36" s="181"/>
      <c r="D36" s="181"/>
      <c r="E36" s="181"/>
      <c r="F36" s="181"/>
      <c r="G36" s="181"/>
      <c r="H36" s="181"/>
      <c r="I36" s="181"/>
      <c r="J36" s="181"/>
      <c r="K36" s="181"/>
      <c r="L36" s="181"/>
    </row>
    <row r="37" spans="2:15" s="4" customFormat="1" x14ac:dyDescent="0.2">
      <c r="B37" s="181"/>
      <c r="C37" s="181"/>
      <c r="D37" s="181"/>
      <c r="E37" s="181"/>
      <c r="F37" s="181"/>
      <c r="G37" s="181"/>
      <c r="H37" s="181"/>
      <c r="I37" s="181"/>
      <c r="J37" s="181"/>
      <c r="K37" s="181"/>
      <c r="L37" s="181"/>
    </row>
    <row r="38" spans="2:15" s="4" customFormat="1" x14ac:dyDescent="0.2">
      <c r="B38" s="181"/>
      <c r="C38" s="181"/>
      <c r="D38" s="181"/>
      <c r="E38" s="181"/>
      <c r="F38" s="181"/>
      <c r="G38" s="181"/>
      <c r="H38" s="181"/>
      <c r="I38" s="181"/>
      <c r="J38" s="181"/>
      <c r="K38" s="181"/>
      <c r="L38" s="181"/>
    </row>
    <row r="39" spans="2:15" x14ac:dyDescent="0.2">
      <c r="C39" s="3"/>
      <c r="L39" s="4"/>
    </row>
    <row r="40" spans="2:15" ht="15.75" x14ac:dyDescent="0.2">
      <c r="B40" s="307" t="s">
        <v>714</v>
      </c>
      <c r="C40" s="307"/>
      <c r="D40" s="307"/>
      <c r="E40" s="307"/>
      <c r="F40" s="307"/>
      <c r="G40" s="307"/>
      <c r="H40" s="307"/>
      <c r="I40" s="307"/>
      <c r="J40" s="307"/>
      <c r="K40" s="307"/>
      <c r="L40" s="307"/>
      <c r="M40" s="307"/>
      <c r="N40" s="307"/>
      <c r="O40" s="307"/>
    </row>
    <row r="41" spans="2:15" x14ac:dyDescent="0.2">
      <c r="B41" s="341" t="s">
        <v>724</v>
      </c>
      <c r="C41" s="45" t="s">
        <v>545</v>
      </c>
      <c r="D41" s="311" t="s">
        <v>715</v>
      </c>
      <c r="E41" s="311"/>
      <c r="F41" s="311"/>
      <c r="G41" s="311" t="s">
        <v>716</v>
      </c>
      <c r="H41" s="311"/>
      <c r="I41" s="311"/>
      <c r="J41" s="311" t="s">
        <v>717</v>
      </c>
      <c r="K41" s="311"/>
      <c r="L41" s="311"/>
      <c r="M41" s="311" t="s">
        <v>104</v>
      </c>
      <c r="N41" s="311"/>
      <c r="O41" s="311"/>
    </row>
    <row r="42" spans="2:15" ht="25.5" x14ac:dyDescent="0.2">
      <c r="B42" s="342"/>
      <c r="C42" s="36" t="s">
        <v>549</v>
      </c>
      <c r="D42" s="109" t="s">
        <v>767</v>
      </c>
      <c r="E42" s="109" t="s">
        <v>710</v>
      </c>
      <c r="F42" s="109" t="s">
        <v>711</v>
      </c>
      <c r="G42" s="109" t="s">
        <v>767</v>
      </c>
      <c r="H42" s="109" t="s">
        <v>710</v>
      </c>
      <c r="I42" s="109" t="s">
        <v>711</v>
      </c>
      <c r="J42" s="109" t="s">
        <v>767</v>
      </c>
      <c r="K42" s="109" t="s">
        <v>710</v>
      </c>
      <c r="L42" s="109" t="s">
        <v>711</v>
      </c>
      <c r="M42" s="116" t="s">
        <v>767</v>
      </c>
      <c r="N42" s="116" t="s">
        <v>710</v>
      </c>
      <c r="O42" s="116" t="s">
        <v>711</v>
      </c>
    </row>
    <row r="43" spans="2:15" x14ac:dyDescent="0.2">
      <c r="B43" s="112" t="s">
        <v>630</v>
      </c>
      <c r="C43" s="75"/>
      <c r="D43" s="75"/>
      <c r="E43" s="75"/>
      <c r="F43" s="75"/>
      <c r="G43" s="75"/>
      <c r="H43" s="75"/>
      <c r="I43" s="75"/>
      <c r="J43" s="75"/>
      <c r="K43" s="114"/>
      <c r="L43" s="115"/>
      <c r="M43" s="75"/>
      <c r="N43" s="75"/>
      <c r="O43" s="76"/>
    </row>
    <row r="44" spans="2:15" s="4" customFormat="1" x14ac:dyDescent="0.2">
      <c r="B44" s="80"/>
      <c r="C44" s="80"/>
      <c r="D44" s="178"/>
      <c r="E44" s="178"/>
      <c r="F44" s="178"/>
      <c r="G44" s="178"/>
      <c r="H44" s="178"/>
      <c r="I44" s="178"/>
      <c r="J44" s="178"/>
      <c r="K44" s="178"/>
      <c r="L44" s="178"/>
      <c r="M44" s="178"/>
      <c r="N44" s="178"/>
      <c r="O44" s="178"/>
    </row>
    <row r="45" spans="2:15" s="4" customFormat="1" x14ac:dyDescent="0.2">
      <c r="B45" s="178"/>
      <c r="C45" s="178"/>
      <c r="D45" s="178"/>
      <c r="E45" s="178"/>
      <c r="F45" s="178"/>
      <c r="G45" s="178"/>
      <c r="H45" s="178"/>
      <c r="I45" s="178"/>
      <c r="J45" s="178"/>
      <c r="K45" s="178"/>
      <c r="L45" s="178"/>
      <c r="M45" s="178"/>
      <c r="N45" s="178"/>
      <c r="O45" s="178"/>
    </row>
    <row r="46" spans="2:15" s="4" customFormat="1" x14ac:dyDescent="0.2">
      <c r="B46" s="178"/>
      <c r="C46" s="178"/>
      <c r="D46" s="178"/>
      <c r="E46" s="178"/>
      <c r="F46" s="178"/>
      <c r="G46" s="178"/>
      <c r="H46" s="178"/>
      <c r="I46" s="178"/>
      <c r="J46" s="178"/>
      <c r="K46" s="178"/>
      <c r="L46" s="178"/>
      <c r="M46" s="178"/>
      <c r="N46" s="178"/>
      <c r="O46" s="178"/>
    </row>
    <row r="47" spans="2:15" s="4" customFormat="1" x14ac:dyDescent="0.2">
      <c r="B47" s="178"/>
      <c r="C47" s="178"/>
      <c r="D47" s="178"/>
      <c r="E47" s="178"/>
      <c r="F47" s="178"/>
      <c r="G47" s="178"/>
      <c r="H47" s="178"/>
      <c r="I47" s="178"/>
      <c r="J47" s="178"/>
      <c r="K47" s="178"/>
      <c r="L47" s="178"/>
      <c r="M47" s="178"/>
      <c r="N47" s="178"/>
      <c r="O47" s="178"/>
    </row>
    <row r="48" spans="2:15" s="4" customFormat="1" x14ac:dyDescent="0.2">
      <c r="B48" s="178"/>
      <c r="C48" s="178"/>
      <c r="D48" s="178"/>
      <c r="E48" s="178"/>
      <c r="F48" s="178"/>
      <c r="G48" s="178"/>
      <c r="H48" s="178"/>
      <c r="I48" s="178"/>
      <c r="J48" s="178"/>
      <c r="K48" s="178"/>
      <c r="L48" s="178"/>
      <c r="M48" s="178"/>
      <c r="N48" s="178"/>
      <c r="O48" s="178"/>
    </row>
    <row r="49" spans="2:15" x14ac:dyDescent="0.2">
      <c r="B49" s="46" t="s">
        <v>799</v>
      </c>
      <c r="C49" s="75"/>
      <c r="D49" s="75"/>
      <c r="E49" s="75"/>
      <c r="F49" s="75"/>
      <c r="G49" s="75"/>
      <c r="H49" s="75"/>
      <c r="I49" s="75"/>
      <c r="J49" s="75"/>
      <c r="K49" s="114"/>
      <c r="L49" s="115"/>
      <c r="M49" s="75"/>
      <c r="N49" s="75"/>
      <c r="O49" s="76"/>
    </row>
    <row r="50" spans="2:15" s="4" customFormat="1" x14ac:dyDescent="0.2">
      <c r="B50" s="181"/>
      <c r="C50" s="181"/>
      <c r="D50" s="181"/>
      <c r="E50" s="181"/>
      <c r="F50" s="181"/>
      <c r="G50" s="181"/>
      <c r="H50" s="181"/>
      <c r="I50" s="181"/>
      <c r="J50" s="181"/>
      <c r="K50" s="181"/>
      <c r="L50" s="181"/>
      <c r="M50" s="182"/>
      <c r="N50" s="182"/>
      <c r="O50" s="182"/>
    </row>
    <row r="51" spans="2:15" s="4" customFormat="1" x14ac:dyDescent="0.2">
      <c r="B51" s="181"/>
      <c r="C51" s="181"/>
      <c r="D51" s="181"/>
      <c r="E51" s="181"/>
      <c r="F51" s="181"/>
      <c r="G51" s="181"/>
      <c r="H51" s="181"/>
      <c r="I51" s="181"/>
      <c r="J51" s="181"/>
      <c r="K51" s="181"/>
      <c r="L51" s="181"/>
      <c r="M51" s="181"/>
      <c r="N51" s="181"/>
      <c r="O51" s="181"/>
    </row>
    <row r="52" spans="2:15" s="4" customFormat="1" x14ac:dyDescent="0.2">
      <c r="B52" s="181"/>
      <c r="C52" s="181"/>
      <c r="D52" s="181"/>
      <c r="E52" s="181"/>
      <c r="F52" s="181"/>
      <c r="G52" s="181"/>
      <c r="H52" s="181"/>
      <c r="I52" s="181"/>
      <c r="J52" s="181"/>
      <c r="K52" s="181"/>
      <c r="L52" s="181"/>
      <c r="M52" s="181"/>
      <c r="N52" s="181"/>
      <c r="O52" s="181"/>
    </row>
    <row r="53" spans="2:15" s="4" customFormat="1" x14ac:dyDescent="0.2">
      <c r="B53" s="181"/>
      <c r="C53" s="181"/>
      <c r="D53" s="181"/>
      <c r="E53" s="181"/>
      <c r="F53" s="181"/>
      <c r="G53" s="181"/>
      <c r="H53" s="181"/>
      <c r="I53" s="181"/>
      <c r="J53" s="181"/>
      <c r="K53" s="181"/>
      <c r="L53" s="181"/>
      <c r="M53" s="181"/>
      <c r="N53" s="181"/>
      <c r="O53" s="181"/>
    </row>
    <row r="54" spans="2:15" s="4" customFormat="1" x14ac:dyDescent="0.2">
      <c r="B54" s="181"/>
      <c r="C54" s="181"/>
      <c r="D54" s="181"/>
      <c r="E54" s="181"/>
      <c r="F54" s="181"/>
      <c r="G54" s="181"/>
      <c r="H54" s="181"/>
      <c r="I54" s="181"/>
      <c r="J54" s="181"/>
      <c r="K54" s="181"/>
      <c r="L54" s="181"/>
      <c r="M54" s="181"/>
      <c r="N54" s="181"/>
      <c r="O54" s="181"/>
    </row>
    <row r="55" spans="2:15" x14ac:dyDescent="0.2">
      <c r="C55" s="3"/>
      <c r="L55" s="4"/>
    </row>
    <row r="56" spans="2:15" ht="15.75" x14ac:dyDescent="0.2">
      <c r="B56" s="295" t="s">
        <v>718</v>
      </c>
      <c r="C56" s="296"/>
      <c r="D56" s="296"/>
      <c r="E56" s="296"/>
      <c r="F56" s="296"/>
      <c r="G56" s="296"/>
      <c r="H56" s="296"/>
      <c r="I56" s="297"/>
      <c r="L56" s="4"/>
    </row>
    <row r="57" spans="2:15" x14ac:dyDescent="0.2">
      <c r="B57" s="341" t="s">
        <v>724</v>
      </c>
      <c r="C57" s="45" t="s">
        <v>545</v>
      </c>
      <c r="D57" s="311" t="s">
        <v>719</v>
      </c>
      <c r="E57" s="311"/>
      <c r="F57" s="311"/>
      <c r="G57" s="311" t="s">
        <v>104</v>
      </c>
      <c r="H57" s="311"/>
      <c r="I57" s="311"/>
      <c r="L57" s="4"/>
    </row>
    <row r="58" spans="2:15" ht="25.5" x14ac:dyDescent="0.2">
      <c r="B58" s="342"/>
      <c r="C58" s="117" t="s">
        <v>549</v>
      </c>
      <c r="D58" s="116" t="s">
        <v>767</v>
      </c>
      <c r="E58" s="116" t="s">
        <v>710</v>
      </c>
      <c r="F58" s="116" t="s">
        <v>711</v>
      </c>
      <c r="G58" s="116" t="s">
        <v>767</v>
      </c>
      <c r="H58" s="116" t="s">
        <v>710</v>
      </c>
      <c r="I58" s="116" t="s">
        <v>711</v>
      </c>
      <c r="L58" s="4"/>
    </row>
    <row r="59" spans="2:15" x14ac:dyDescent="0.2">
      <c r="B59" s="112" t="s">
        <v>630</v>
      </c>
      <c r="C59" s="75"/>
      <c r="D59" s="75"/>
      <c r="E59" s="75"/>
      <c r="F59" s="75"/>
      <c r="G59" s="75"/>
      <c r="H59" s="75"/>
      <c r="I59" s="76"/>
      <c r="L59" s="4"/>
    </row>
    <row r="60" spans="2:15" s="4" customFormat="1" x14ac:dyDescent="0.2">
      <c r="B60" s="80"/>
      <c r="C60" s="80"/>
      <c r="D60" s="178"/>
      <c r="E60" s="178"/>
      <c r="F60" s="178"/>
      <c r="G60" s="178"/>
      <c r="H60" s="178"/>
      <c r="I60" s="178"/>
    </row>
    <row r="61" spans="2:15" s="4" customFormat="1" x14ac:dyDescent="0.2">
      <c r="B61" s="178"/>
      <c r="C61" s="178"/>
      <c r="D61" s="178"/>
      <c r="E61" s="178"/>
      <c r="F61" s="178"/>
      <c r="G61" s="178"/>
      <c r="H61" s="178"/>
      <c r="I61" s="178"/>
    </row>
    <row r="62" spans="2:15" s="4" customFormat="1" x14ac:dyDescent="0.2">
      <c r="B62" s="178"/>
      <c r="C62" s="178"/>
      <c r="D62" s="178"/>
      <c r="E62" s="178"/>
      <c r="F62" s="178"/>
      <c r="G62" s="178"/>
      <c r="H62" s="178"/>
      <c r="I62" s="178"/>
    </row>
    <row r="63" spans="2:15" s="4" customFormat="1" x14ac:dyDescent="0.2">
      <c r="B63" s="178"/>
      <c r="C63" s="178"/>
      <c r="D63" s="178"/>
      <c r="E63" s="178"/>
      <c r="F63" s="178"/>
      <c r="G63" s="178"/>
      <c r="H63" s="178"/>
      <c r="I63" s="178"/>
    </row>
    <row r="64" spans="2:15" s="4" customFormat="1" x14ac:dyDescent="0.2">
      <c r="B64" s="178"/>
      <c r="C64" s="178"/>
      <c r="D64" s="178"/>
      <c r="E64" s="178"/>
      <c r="F64" s="178"/>
      <c r="G64" s="178"/>
      <c r="H64" s="178"/>
      <c r="I64" s="178"/>
    </row>
    <row r="65" spans="2:12" x14ac:dyDescent="0.2">
      <c r="B65" s="46" t="s">
        <v>799</v>
      </c>
      <c r="C65" s="75"/>
      <c r="D65" s="75"/>
      <c r="E65" s="75"/>
      <c r="F65" s="75"/>
      <c r="G65" s="75"/>
      <c r="H65" s="75"/>
      <c r="I65" s="76"/>
      <c r="L65" s="4"/>
    </row>
    <row r="66" spans="2:12" s="4" customFormat="1" x14ac:dyDescent="0.2">
      <c r="B66" s="181"/>
      <c r="C66" s="182"/>
      <c r="D66" s="182"/>
      <c r="E66" s="182"/>
      <c r="F66" s="182"/>
      <c r="G66" s="182"/>
      <c r="H66" s="182"/>
      <c r="I66" s="182"/>
    </row>
    <row r="67" spans="2:12" s="4" customFormat="1" x14ac:dyDescent="0.2">
      <c r="B67" s="181"/>
      <c r="C67" s="181"/>
      <c r="D67" s="181"/>
      <c r="E67" s="181"/>
      <c r="F67" s="181"/>
      <c r="G67" s="181"/>
      <c r="H67" s="181"/>
      <c r="I67" s="181"/>
    </row>
    <row r="68" spans="2:12" s="4" customFormat="1" x14ac:dyDescent="0.2">
      <c r="B68" s="181"/>
      <c r="C68" s="181"/>
      <c r="D68" s="181"/>
      <c r="E68" s="181"/>
      <c r="F68" s="181"/>
      <c r="G68" s="181"/>
      <c r="H68" s="181"/>
      <c r="I68" s="181"/>
    </row>
    <row r="69" spans="2:12" s="4" customFormat="1" x14ac:dyDescent="0.2">
      <c r="B69" s="181"/>
      <c r="C69" s="181"/>
      <c r="D69" s="181"/>
      <c r="E69" s="181"/>
      <c r="F69" s="181"/>
      <c r="G69" s="181"/>
      <c r="H69" s="181"/>
      <c r="I69" s="181"/>
    </row>
    <row r="70" spans="2:12" s="4" customFormat="1" x14ac:dyDescent="0.2">
      <c r="B70" s="181"/>
      <c r="C70" s="181"/>
      <c r="D70" s="181"/>
      <c r="E70" s="181"/>
      <c r="F70" s="181"/>
      <c r="G70" s="181"/>
      <c r="H70" s="181"/>
      <c r="I70" s="181"/>
    </row>
    <row r="72" spans="2:12" ht="15.75" x14ac:dyDescent="0.2">
      <c r="B72" s="295" t="s">
        <v>845</v>
      </c>
      <c r="C72" s="296"/>
      <c r="D72" s="296"/>
      <c r="E72" s="296"/>
      <c r="F72" s="296"/>
      <c r="G72" s="297"/>
    </row>
    <row r="73" spans="2:12" x14ac:dyDescent="0.2">
      <c r="B73" s="77" t="s">
        <v>630</v>
      </c>
      <c r="C73" s="75"/>
      <c r="D73" s="75"/>
      <c r="E73" s="75"/>
      <c r="F73" s="75"/>
      <c r="G73" s="76"/>
    </row>
    <row r="74" spans="2:12" x14ac:dyDescent="0.2">
      <c r="B74" s="37" t="s">
        <v>94</v>
      </c>
      <c r="C74" s="37" t="s">
        <v>846</v>
      </c>
      <c r="D74" s="36" t="s">
        <v>847</v>
      </c>
      <c r="E74" s="143" t="s">
        <v>848</v>
      </c>
      <c r="F74" s="305" t="s">
        <v>104</v>
      </c>
      <c r="G74" s="306"/>
    </row>
    <row r="75" spans="2:12" s="4" customFormat="1" x14ac:dyDescent="0.2">
      <c r="B75" s="153"/>
      <c r="C75" s="170"/>
      <c r="D75" s="170"/>
      <c r="E75" s="176">
        <f>C75+D75</f>
        <v>0</v>
      </c>
      <c r="F75" s="290"/>
      <c r="G75" s="291"/>
    </row>
    <row r="76" spans="2:12" s="4" customFormat="1" x14ac:dyDescent="0.2">
      <c r="B76" s="153"/>
      <c r="C76" s="170"/>
      <c r="D76" s="170"/>
      <c r="E76" s="176">
        <f t="shared" ref="E76:E81" si="0">C76+D76</f>
        <v>0</v>
      </c>
      <c r="F76" s="290"/>
      <c r="G76" s="291"/>
    </row>
    <row r="77" spans="2:12" s="4" customFormat="1" x14ac:dyDescent="0.2">
      <c r="B77" s="153"/>
      <c r="C77" s="170"/>
      <c r="D77" s="170"/>
      <c r="E77" s="176">
        <f t="shared" si="0"/>
        <v>0</v>
      </c>
      <c r="F77" s="290"/>
      <c r="G77" s="291"/>
    </row>
    <row r="78" spans="2:12" s="4" customFormat="1" x14ac:dyDescent="0.2">
      <c r="B78" s="153"/>
      <c r="C78" s="170"/>
      <c r="D78" s="170"/>
      <c r="E78" s="176">
        <f t="shared" si="0"/>
        <v>0</v>
      </c>
      <c r="F78" s="290"/>
      <c r="G78" s="291"/>
    </row>
    <row r="79" spans="2:12" s="4" customFormat="1" x14ac:dyDescent="0.2">
      <c r="B79" s="153"/>
      <c r="C79" s="170"/>
      <c r="D79" s="170"/>
      <c r="E79" s="176">
        <f t="shared" si="0"/>
        <v>0</v>
      </c>
      <c r="F79" s="290"/>
      <c r="G79" s="291"/>
    </row>
    <row r="80" spans="2:12" s="4" customFormat="1" x14ac:dyDescent="0.2">
      <c r="B80" s="153"/>
      <c r="C80" s="170"/>
      <c r="D80" s="170"/>
      <c r="E80" s="176">
        <f t="shared" si="0"/>
        <v>0</v>
      </c>
      <c r="F80" s="290"/>
      <c r="G80" s="291"/>
    </row>
    <row r="81" spans="1:14" s="4" customFormat="1" x14ac:dyDescent="0.2">
      <c r="B81" s="153"/>
      <c r="C81" s="170"/>
      <c r="D81" s="170"/>
      <c r="E81" s="176">
        <f t="shared" si="0"/>
        <v>0</v>
      </c>
      <c r="F81" s="290"/>
      <c r="G81" s="291"/>
    </row>
    <row r="83" spans="1:14" ht="15.75" x14ac:dyDescent="0.2">
      <c r="B83" s="347" t="s">
        <v>883</v>
      </c>
      <c r="C83" s="347"/>
      <c r="D83" s="347"/>
      <c r="E83" s="347"/>
      <c r="F83" s="347"/>
      <c r="G83" s="347"/>
      <c r="H83" s="347"/>
      <c r="I83" s="347"/>
      <c r="J83" s="347"/>
      <c r="K83" s="347"/>
      <c r="L83" s="347"/>
      <c r="M83" s="347"/>
      <c r="N83" s="347"/>
    </row>
    <row r="84" spans="1:14" ht="15" x14ac:dyDescent="0.25">
      <c r="A84" s="4"/>
      <c r="B84" s="348" t="s">
        <v>725</v>
      </c>
      <c r="C84" s="348"/>
      <c r="D84" s="348"/>
      <c r="E84" s="348"/>
      <c r="F84" s="348"/>
      <c r="G84" s="348"/>
      <c r="H84" s="348"/>
      <c r="I84" s="348"/>
      <c r="J84" s="348"/>
      <c r="K84" s="348"/>
      <c r="L84" s="348"/>
      <c r="M84" s="348"/>
      <c r="N84" s="348"/>
    </row>
    <row r="85" spans="1:14" x14ac:dyDescent="0.2">
      <c r="B85" s="325" t="s">
        <v>939</v>
      </c>
      <c r="C85" s="325"/>
      <c r="D85" s="325"/>
      <c r="E85" s="325"/>
      <c r="F85" s="325"/>
      <c r="G85" s="325"/>
      <c r="H85" s="325"/>
      <c r="I85" s="325"/>
      <c r="J85" s="325"/>
      <c r="K85" s="325"/>
      <c r="L85" s="325"/>
      <c r="M85" s="325"/>
      <c r="N85" s="325"/>
    </row>
    <row r="86" spans="1:14" x14ac:dyDescent="0.2">
      <c r="B86" s="406" t="s">
        <v>926</v>
      </c>
      <c r="C86" s="406"/>
      <c r="D86" s="406"/>
      <c r="E86" s="406"/>
      <c r="F86" s="406"/>
      <c r="G86" s="406"/>
      <c r="H86" s="406"/>
      <c r="I86" s="406"/>
      <c r="J86" s="406"/>
      <c r="K86" s="406"/>
      <c r="L86" s="406"/>
      <c r="M86" s="406"/>
      <c r="N86" s="406"/>
    </row>
    <row r="87" spans="1:14" ht="25.5" x14ac:dyDescent="0.2">
      <c r="B87" s="39" t="s">
        <v>607</v>
      </c>
      <c r="C87" s="314" t="s">
        <v>884</v>
      </c>
      <c r="D87" s="314"/>
      <c r="E87" s="314"/>
      <c r="F87" s="314" t="s">
        <v>885</v>
      </c>
      <c r="G87" s="314"/>
      <c r="H87" s="314"/>
      <c r="I87" s="39" t="s">
        <v>886</v>
      </c>
      <c r="J87" s="39" t="s">
        <v>887</v>
      </c>
      <c r="K87" s="39" t="s">
        <v>888</v>
      </c>
      <c r="L87" s="314" t="s">
        <v>889</v>
      </c>
      <c r="M87" s="314"/>
      <c r="N87" s="314"/>
    </row>
    <row r="88" spans="1:14" ht="89.25" x14ac:dyDescent="0.2">
      <c r="B88" s="221" t="s">
        <v>912</v>
      </c>
      <c r="C88" s="479" t="s">
        <v>913</v>
      </c>
      <c r="D88" s="480"/>
      <c r="E88" s="481"/>
      <c r="F88" s="479" t="s">
        <v>914</v>
      </c>
      <c r="G88" s="480"/>
      <c r="H88" s="481"/>
      <c r="I88" s="220" t="s">
        <v>915</v>
      </c>
      <c r="J88" s="220" t="s">
        <v>916</v>
      </c>
      <c r="K88" s="134"/>
      <c r="L88" s="315"/>
      <c r="M88" s="316"/>
      <c r="N88" s="317"/>
    </row>
    <row r="89" spans="1:14" ht="89.25" x14ac:dyDescent="0.2">
      <c r="B89" s="482" t="s">
        <v>917</v>
      </c>
      <c r="C89" s="479" t="s">
        <v>918</v>
      </c>
      <c r="D89" s="480"/>
      <c r="E89" s="481"/>
      <c r="F89" s="479" t="s">
        <v>919</v>
      </c>
      <c r="G89" s="480"/>
      <c r="H89" s="481"/>
      <c r="I89" s="220" t="s">
        <v>920</v>
      </c>
      <c r="J89" s="220" t="s">
        <v>897</v>
      </c>
      <c r="K89" s="134"/>
      <c r="L89" s="315"/>
      <c r="M89" s="316"/>
      <c r="N89" s="317"/>
    </row>
    <row r="90" spans="1:14" ht="89.25" x14ac:dyDescent="0.2">
      <c r="B90" s="483"/>
      <c r="C90" s="479" t="s">
        <v>921</v>
      </c>
      <c r="D90" s="480"/>
      <c r="E90" s="481"/>
      <c r="F90" s="479" t="s">
        <v>922</v>
      </c>
      <c r="G90" s="480"/>
      <c r="H90" s="481"/>
      <c r="I90" s="220" t="s">
        <v>920</v>
      </c>
      <c r="J90" s="220" t="s">
        <v>916</v>
      </c>
      <c r="K90" s="134"/>
      <c r="L90" s="315"/>
      <c r="M90" s="316"/>
      <c r="N90" s="317"/>
    </row>
  </sheetData>
  <sheetProtection formatColumns="0" formatRows="0" insertRows="0"/>
  <mergeCells count="68">
    <mergeCell ref="F80:G80"/>
    <mergeCell ref="F81:G81"/>
    <mergeCell ref="B72:G72"/>
    <mergeCell ref="F74:G74"/>
    <mergeCell ref="F75:G75"/>
    <mergeCell ref="F76:G76"/>
    <mergeCell ref="F77:G77"/>
    <mergeCell ref="D41:F41"/>
    <mergeCell ref="G41:I41"/>
    <mergeCell ref="J41:L41"/>
    <mergeCell ref="F78:G78"/>
    <mergeCell ref="F79:G79"/>
    <mergeCell ref="B41:B42"/>
    <mergeCell ref="B57:B58"/>
    <mergeCell ref="B24:L24"/>
    <mergeCell ref="B56:I56"/>
    <mergeCell ref="D8:D10"/>
    <mergeCell ref="H9:H10"/>
    <mergeCell ref="I9:I10"/>
    <mergeCell ref="J9:J10"/>
    <mergeCell ref="B7:B10"/>
    <mergeCell ref="B25:B26"/>
    <mergeCell ref="D57:F57"/>
    <mergeCell ref="G57:I57"/>
    <mergeCell ref="C8:C10"/>
    <mergeCell ref="D7:E7"/>
    <mergeCell ref="E8:E10"/>
    <mergeCell ref="F7:J7"/>
    <mergeCell ref="M41:O41"/>
    <mergeCell ref="K7:M10"/>
    <mergeCell ref="K12:M12"/>
    <mergeCell ref="K13:M13"/>
    <mergeCell ref="K14:M14"/>
    <mergeCell ref="K15:M15"/>
    <mergeCell ref="K16:M16"/>
    <mergeCell ref="K18:M18"/>
    <mergeCell ref="K19:M19"/>
    <mergeCell ref="K20:M20"/>
    <mergeCell ref="K21:M21"/>
    <mergeCell ref="K22:M22"/>
    <mergeCell ref="J25:L25"/>
    <mergeCell ref="B6:M6"/>
    <mergeCell ref="B40:O40"/>
    <mergeCell ref="B2:M2"/>
    <mergeCell ref="B3:M3"/>
    <mergeCell ref="B4:M4"/>
    <mergeCell ref="H8:J8"/>
    <mergeCell ref="F8:F10"/>
    <mergeCell ref="G8:G10"/>
    <mergeCell ref="D25:F25"/>
    <mergeCell ref="G25:I25"/>
    <mergeCell ref="B83:N83"/>
    <mergeCell ref="B84:N84"/>
    <mergeCell ref="B85:N85"/>
    <mergeCell ref="B86:N86"/>
    <mergeCell ref="C87:E87"/>
    <mergeCell ref="F87:H87"/>
    <mergeCell ref="L87:N87"/>
    <mergeCell ref="C88:E88"/>
    <mergeCell ref="F88:H88"/>
    <mergeCell ref="L88:N88"/>
    <mergeCell ref="B89:B90"/>
    <mergeCell ref="C89:E89"/>
    <mergeCell ref="F89:H89"/>
    <mergeCell ref="L89:N89"/>
    <mergeCell ref="C90:E90"/>
    <mergeCell ref="F90:H90"/>
    <mergeCell ref="L90:N90"/>
  </mergeCells>
  <conditionalFormatting sqref="K88:K90">
    <cfRule type="expression" dxfId="3" priority="1">
      <formula>K88="Pass"</formula>
    </cfRule>
  </conditionalFormatting>
  <conditionalFormatting sqref="L88:N90">
    <cfRule type="expression" dxfId="2" priority="2">
      <formula>K88="Pass"</formula>
    </cfRule>
  </conditionalFormatting>
  <dataValidations count="1">
    <dataValidation type="list" allowBlank="1" showInputMessage="1" showErrorMessage="1" sqref="K88:K90" xr:uid="{F9DA276D-AF02-4061-A744-EA2B796949E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94CFA7-2286-4B32-BA53-0930E4BD88A4}">
          <x14:formula1>
            <xm:f>'Data Validation'!$G$129:$G$131</xm:f>
          </x14:formula1>
          <xm:sqref>D28:F32 D34:F38 D44:F48 D50:F54 D60:F64 D66:F70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27FA2-679B-4D67-B68C-B803349E2AA3}">
  <sheetPr>
    <tabColor theme="5" tint="0.39997558519241921"/>
  </sheetPr>
  <dimension ref="A1:S46"/>
  <sheetViews>
    <sheetView showGridLines="0" zoomScaleNormal="100" workbookViewId="0"/>
  </sheetViews>
  <sheetFormatPr defaultColWidth="9.140625" defaultRowHeight="14.25" x14ac:dyDescent="0.2"/>
  <cols>
    <col min="1" max="1" width="2.42578125" style="3" customWidth="1"/>
    <col min="2" max="2" width="27.140625" style="3" customWidth="1"/>
    <col min="3" max="3" width="14.85546875" style="3" customWidth="1"/>
    <col min="4" max="5" width="9.140625" style="3"/>
    <col min="6" max="6" width="13" style="3" customWidth="1"/>
    <col min="7" max="9" width="9.140625" style="3"/>
    <col min="10" max="10" width="15.85546875" style="3" customWidth="1"/>
    <col min="11" max="11" width="10.85546875" style="3" customWidth="1"/>
    <col min="12" max="12" width="14.85546875" style="3" customWidth="1"/>
    <col min="13" max="13" width="13.28515625" style="3" customWidth="1"/>
    <col min="14" max="14" width="16.42578125" style="3" customWidth="1"/>
    <col min="15" max="15" width="15.42578125" style="3" customWidth="1"/>
    <col min="16" max="16" width="9.140625" style="3"/>
    <col min="17" max="17" width="10.42578125" style="3" customWidth="1"/>
    <col min="18" max="18" width="12.28515625" style="3" customWidth="1"/>
    <col min="19" max="19" width="19.42578125" style="3" customWidth="1"/>
    <col min="20" max="20" width="14.42578125" style="3" customWidth="1"/>
    <col min="21" max="21" width="19.28515625" style="3" customWidth="1"/>
    <col min="22" max="22" width="18.42578125" style="3" customWidth="1"/>
    <col min="23" max="23" width="9.140625" style="3"/>
    <col min="24" max="24" width="13.7109375" style="3" customWidth="1"/>
    <col min="25" max="28" width="9.140625" style="3"/>
    <col min="29" max="29" width="13.42578125" style="3" bestFit="1" customWidth="1"/>
    <col min="30" max="30" width="13.42578125" style="3" customWidth="1"/>
    <col min="31" max="31" width="12.42578125" style="3" bestFit="1" customWidth="1"/>
    <col min="32" max="32" width="23.42578125" style="3" bestFit="1" customWidth="1"/>
    <col min="33" max="34" width="23.42578125" style="3" customWidth="1"/>
    <col min="35" max="35" width="23.42578125" style="3" bestFit="1" customWidth="1"/>
    <col min="36" max="36" width="12.140625" style="3" customWidth="1"/>
    <col min="37" max="37" width="10.85546875" style="3" customWidth="1"/>
    <col min="38" max="16384" width="9.140625" style="3"/>
  </cols>
  <sheetData>
    <row r="1" spans="1:19" x14ac:dyDescent="0.2">
      <c r="A1" s="152"/>
    </row>
    <row r="2" spans="1:19" ht="15.75" x14ac:dyDescent="0.2">
      <c r="B2" s="304" t="s">
        <v>751</v>
      </c>
      <c r="C2" s="304"/>
      <c r="D2" s="304"/>
      <c r="E2" s="304"/>
      <c r="F2" s="304"/>
      <c r="G2" s="304"/>
      <c r="H2" s="304"/>
      <c r="I2" s="304"/>
      <c r="J2" s="304"/>
      <c r="K2" s="304"/>
      <c r="L2" s="304"/>
      <c r="M2" s="304"/>
      <c r="N2" s="304"/>
      <c r="O2" s="304"/>
      <c r="P2" s="304"/>
      <c r="Q2" s="304"/>
      <c r="R2" s="304"/>
      <c r="S2" s="304"/>
    </row>
    <row r="3" spans="1:19" ht="15" x14ac:dyDescent="0.25">
      <c r="A3" s="4"/>
      <c r="B3" s="374" t="s">
        <v>725</v>
      </c>
      <c r="C3" s="374"/>
      <c r="D3" s="374"/>
      <c r="E3" s="374"/>
      <c r="F3" s="374"/>
      <c r="G3" s="374"/>
      <c r="H3" s="374"/>
      <c r="I3" s="374"/>
      <c r="J3" s="374"/>
      <c r="K3" s="374"/>
      <c r="L3" s="374"/>
      <c r="M3" s="374"/>
      <c r="N3" s="374"/>
      <c r="O3" s="374"/>
      <c r="P3" s="374"/>
      <c r="Q3" s="374"/>
      <c r="R3" s="374"/>
      <c r="S3" s="374"/>
    </row>
    <row r="4" spans="1:19" ht="15" x14ac:dyDescent="0.25">
      <c r="A4" s="4"/>
      <c r="B4" s="380" t="s">
        <v>945</v>
      </c>
      <c r="C4" s="380"/>
      <c r="D4" s="380"/>
      <c r="E4" s="380"/>
      <c r="F4" s="380"/>
      <c r="G4" s="380"/>
      <c r="H4" s="380"/>
      <c r="I4" s="380"/>
      <c r="J4" s="380"/>
      <c r="K4" s="380"/>
      <c r="L4" s="487"/>
      <c r="M4" s="487"/>
      <c r="N4" s="487"/>
      <c r="O4" s="487"/>
      <c r="P4" s="487"/>
      <c r="Q4" s="487"/>
      <c r="R4" s="487"/>
      <c r="S4" s="487"/>
    </row>
    <row r="6" spans="1:19" ht="15.75" x14ac:dyDescent="0.2">
      <c r="B6" s="307" t="s">
        <v>646</v>
      </c>
      <c r="C6" s="307"/>
      <c r="D6" s="307"/>
      <c r="E6" s="307"/>
      <c r="F6" s="307"/>
      <c r="G6" s="307"/>
      <c r="H6" s="307"/>
      <c r="I6" s="307"/>
      <c r="J6" s="307"/>
      <c r="K6" s="307"/>
      <c r="L6" s="307"/>
      <c r="M6" s="307"/>
      <c r="N6" s="307"/>
      <c r="O6" s="307"/>
      <c r="P6" s="307"/>
      <c r="Q6" s="307"/>
      <c r="R6" s="307"/>
      <c r="S6" s="307"/>
    </row>
    <row r="7" spans="1:19" ht="36" customHeight="1" x14ac:dyDescent="0.2">
      <c r="B7" s="40" t="s">
        <v>93</v>
      </c>
      <c r="C7" s="364" t="s">
        <v>94</v>
      </c>
      <c r="D7" s="365"/>
      <c r="E7" s="41" t="s">
        <v>95</v>
      </c>
      <c r="F7" s="41" t="s">
        <v>96</v>
      </c>
      <c r="G7" s="364" t="s">
        <v>97</v>
      </c>
      <c r="H7" s="365"/>
      <c r="I7" s="41" t="s">
        <v>98</v>
      </c>
      <c r="J7" s="41" t="s">
        <v>647</v>
      </c>
      <c r="K7" s="41" t="s">
        <v>99</v>
      </c>
      <c r="L7" s="41" t="s">
        <v>100</v>
      </c>
      <c r="M7" s="41" t="s">
        <v>101</v>
      </c>
      <c r="N7" s="41" t="s">
        <v>102</v>
      </c>
      <c r="O7" s="41" t="s">
        <v>103</v>
      </c>
      <c r="P7" s="364" t="s">
        <v>104</v>
      </c>
      <c r="Q7" s="366"/>
      <c r="R7" s="366"/>
      <c r="S7" s="365"/>
    </row>
    <row r="8" spans="1:19" x14ac:dyDescent="0.2">
      <c r="B8" s="42" t="s">
        <v>105</v>
      </c>
      <c r="C8" s="43"/>
      <c r="D8" s="43"/>
      <c r="E8" s="43"/>
      <c r="F8" s="43"/>
      <c r="G8" s="43"/>
      <c r="H8" s="43"/>
      <c r="I8" s="43"/>
      <c r="J8" s="43"/>
      <c r="K8" s="43"/>
      <c r="L8" s="43"/>
      <c r="M8" s="43"/>
      <c r="N8" s="43"/>
      <c r="O8" s="43"/>
      <c r="P8" s="43"/>
      <c r="Q8" s="43"/>
      <c r="R8" s="43"/>
      <c r="S8" s="44"/>
    </row>
    <row r="9" spans="1:19" s="25" customFormat="1" ht="12" customHeight="1" x14ac:dyDescent="0.2">
      <c r="B9" s="104" t="s">
        <v>106</v>
      </c>
      <c r="C9" s="359" t="str">
        <f>IF('Code Vent Pre-const'!$F$6="Yes",'Code Vent Pre-const'!C11,"")</f>
        <v/>
      </c>
      <c r="D9" s="360"/>
      <c r="E9" s="20" t="str">
        <f>IF('Code Vent Pre-const'!$F$6="Yes",'Code Vent Pre-const'!E11,"")</f>
        <v/>
      </c>
      <c r="F9" s="20" t="str">
        <f>IF('Code Vent Pre-const'!$F$6="Yes",'Code Vent Pre-const'!F11,"")</f>
        <v/>
      </c>
      <c r="G9" s="359" t="str">
        <f>IF('Code Vent Pre-const'!$F$6="Yes",'Code Vent Pre-const'!G11,"")</f>
        <v/>
      </c>
      <c r="H9" s="360"/>
      <c r="I9" s="238" t="str">
        <f>IF('Code Vent Pre-const'!$F$6="Yes",'Code Vent Pre-const'!I11,"")</f>
        <v/>
      </c>
      <c r="J9" s="20" t="str">
        <f>IF('Code Vent Pre-const'!$F$6="Yes",'Code Vent Pre-const'!J11,"")</f>
        <v/>
      </c>
      <c r="K9" s="20"/>
      <c r="L9" s="20"/>
      <c r="M9" s="20"/>
      <c r="N9" s="238" t="str">
        <f>IF('Code Vent Pre-const'!$F$6="Yes",'Code Vent Pre-const'!M11,"")</f>
        <v/>
      </c>
      <c r="O9" s="20" t="str">
        <f>IF('Code Vent Pre-const'!$F$6="Yes",'Code Vent Pre-const'!N11,"")</f>
        <v/>
      </c>
      <c r="P9" s="361" t="str">
        <f>IF('Code Vent Pre-const'!$F$6="Yes",'Code Vent Pre-const'!O11,"")</f>
        <v/>
      </c>
      <c r="Q9" s="362"/>
      <c r="R9" s="362"/>
      <c r="S9" s="363"/>
    </row>
    <row r="10" spans="1:19" s="25" customFormat="1" ht="12" customHeight="1" x14ac:dyDescent="0.2">
      <c r="B10" s="104" t="s">
        <v>107</v>
      </c>
      <c r="C10" s="359" t="str">
        <f>IF('Code Vent Pre-const'!$F$6="Yes",'Code Vent Pre-const'!C12,"")</f>
        <v/>
      </c>
      <c r="D10" s="360"/>
      <c r="E10" s="20" t="str">
        <f>IF('Code Vent Pre-const'!$F$6="Yes",'Code Vent Pre-const'!E12,"")</f>
        <v/>
      </c>
      <c r="F10" s="20" t="str">
        <f>IF('Code Vent Pre-const'!$F$6="Yes",'Code Vent Pre-const'!F12,"")</f>
        <v/>
      </c>
      <c r="G10" s="359" t="str">
        <f>IF('Code Vent Pre-const'!$F$6="Yes",'Code Vent Pre-const'!G12,"")</f>
        <v/>
      </c>
      <c r="H10" s="360"/>
      <c r="I10" s="238" t="str">
        <f>IF('Code Vent Pre-const'!$F$6="Yes",'Code Vent Pre-const'!I12,"")</f>
        <v/>
      </c>
      <c r="J10" s="20" t="str">
        <f>IF('Code Vent Pre-const'!$F$6="Yes",'Code Vent Pre-const'!J12,"")</f>
        <v/>
      </c>
      <c r="K10" s="20"/>
      <c r="L10" s="20"/>
      <c r="M10" s="20"/>
      <c r="N10" s="238" t="str">
        <f>IF('Code Vent Pre-const'!$F$6="Yes",'Code Vent Pre-const'!M12,"")</f>
        <v/>
      </c>
      <c r="O10" s="20" t="str">
        <f>IF('Code Vent Pre-const'!$F$6="Yes",'Code Vent Pre-const'!N12,"")</f>
        <v/>
      </c>
      <c r="P10" s="361" t="str">
        <f>IF('Code Vent Pre-const'!$F$6="Yes",'Code Vent Pre-const'!O12,"")</f>
        <v/>
      </c>
      <c r="Q10" s="362"/>
      <c r="R10" s="362"/>
      <c r="S10" s="363"/>
    </row>
    <row r="11" spans="1:19" s="25" customFormat="1" ht="12" x14ac:dyDescent="0.2">
      <c r="B11" s="104" t="s">
        <v>108</v>
      </c>
      <c r="C11" s="359" t="str">
        <f>IF('Code Vent Pre-const'!$F$6="Yes",'Code Vent Pre-const'!C13,"")</f>
        <v/>
      </c>
      <c r="D11" s="360"/>
      <c r="E11" s="20" t="str">
        <f>IF('Code Vent Pre-const'!$F$6="Yes",'Code Vent Pre-const'!E13,"")</f>
        <v/>
      </c>
      <c r="F11" s="20" t="str">
        <f>IF('Code Vent Pre-const'!$F$6="Yes",'Code Vent Pre-const'!F13,"")</f>
        <v/>
      </c>
      <c r="G11" s="359" t="str">
        <f>IF('Code Vent Pre-const'!$F$6="Yes",'Code Vent Pre-const'!G13,"")</f>
        <v/>
      </c>
      <c r="H11" s="360"/>
      <c r="I11" s="238" t="str">
        <f>IF('Code Vent Pre-const'!$F$6="Yes",'Code Vent Pre-const'!I13,"")</f>
        <v/>
      </c>
      <c r="J11" s="20" t="str">
        <f>IF('Code Vent Pre-const'!$F$6="Yes",'Code Vent Pre-const'!J13,"")</f>
        <v/>
      </c>
      <c r="K11" s="20"/>
      <c r="L11" s="20"/>
      <c r="M11" s="20"/>
      <c r="N11" s="238" t="str">
        <f>IF('Code Vent Pre-const'!$F$6="Yes",'Code Vent Pre-const'!M13,"")</f>
        <v/>
      </c>
      <c r="O11" s="20" t="str">
        <f>IF('Code Vent Pre-const'!$F$6="Yes",'Code Vent Pre-const'!N13,"")</f>
        <v/>
      </c>
      <c r="P11" s="361" t="str">
        <f>IF('Code Vent Pre-const'!$F$6="Yes",'Code Vent Pre-const'!O13,"")</f>
        <v/>
      </c>
      <c r="Q11" s="362"/>
      <c r="R11" s="362"/>
      <c r="S11" s="363"/>
    </row>
    <row r="12" spans="1:19" s="25" customFormat="1" ht="12" x14ac:dyDescent="0.2">
      <c r="B12" s="105" t="str">
        <f>IF('Code Vent Pre-const'!$F$6="Yes",'Code Vent Pre-const'!C14,"[other]")</f>
        <v>[other]</v>
      </c>
      <c r="C12" s="359" t="str">
        <f>IF('Code Vent Pre-const'!$F$6="Yes",'Code Vent Pre-const'!C14,"")</f>
        <v/>
      </c>
      <c r="D12" s="360"/>
      <c r="E12" s="20" t="str">
        <f>IF('Code Vent Pre-const'!$F$6="Yes",'Code Vent Pre-const'!E14,"")</f>
        <v/>
      </c>
      <c r="F12" s="20" t="str">
        <f>IF('Code Vent Pre-const'!$F$6="Yes",'Code Vent Pre-const'!F14,"")</f>
        <v/>
      </c>
      <c r="G12" s="359" t="str">
        <f>IF('Code Vent Pre-const'!$F$6="Yes",'Code Vent Pre-const'!G14,"")</f>
        <v/>
      </c>
      <c r="H12" s="360"/>
      <c r="I12" s="238" t="str">
        <f>IF('Code Vent Pre-const'!$F$6="Yes",'Code Vent Pre-const'!I14,"")</f>
        <v/>
      </c>
      <c r="J12" s="20" t="str">
        <f>IF('Code Vent Pre-const'!$F$6="Yes",'Code Vent Pre-const'!J14,"")</f>
        <v/>
      </c>
      <c r="K12" s="20"/>
      <c r="L12" s="20"/>
      <c r="M12" s="20"/>
      <c r="N12" s="238" t="str">
        <f>IF('Code Vent Pre-const'!$F$6="Yes",'Code Vent Pre-const'!M14,"")</f>
        <v/>
      </c>
      <c r="O12" s="20" t="str">
        <f>IF('Code Vent Pre-const'!$F$6="Yes",'Code Vent Pre-const'!N14,"")</f>
        <v/>
      </c>
      <c r="P12" s="361" t="str">
        <f>IF('Code Vent Pre-const'!$F$6="Yes",'Code Vent Pre-const'!O14,"")</f>
        <v/>
      </c>
      <c r="Q12" s="362"/>
      <c r="R12" s="362"/>
      <c r="S12" s="363"/>
    </row>
    <row r="13" spans="1:19" x14ac:dyDescent="0.2">
      <c r="B13" s="42" t="s">
        <v>109</v>
      </c>
      <c r="C13" s="43"/>
      <c r="D13" s="43"/>
      <c r="E13" s="43"/>
      <c r="F13" s="43"/>
      <c r="G13" s="43"/>
      <c r="H13" s="43"/>
      <c r="I13" s="237"/>
      <c r="J13" s="43"/>
      <c r="K13" s="43"/>
      <c r="L13" s="43"/>
      <c r="M13" s="43"/>
      <c r="N13" s="237"/>
      <c r="O13" s="43"/>
      <c r="P13" s="43"/>
      <c r="Q13" s="43"/>
      <c r="R13" s="43"/>
      <c r="S13" s="44"/>
    </row>
    <row r="14" spans="1:19" s="25" customFormat="1" ht="12" x14ac:dyDescent="0.2">
      <c r="B14" s="104" t="s">
        <v>106</v>
      </c>
      <c r="C14" s="359" t="str">
        <f>IF('Code Vent Pre-const'!$F$6="Yes",'Code Vent Pre-const'!C16,"")</f>
        <v/>
      </c>
      <c r="D14" s="360"/>
      <c r="E14" s="20" t="str">
        <f>IF('Code Vent Pre-const'!$F$6="Yes",'Code Vent Pre-const'!E16,"")</f>
        <v/>
      </c>
      <c r="F14" s="20" t="str">
        <f>IF('Code Vent Pre-const'!$F$6="Yes",'Code Vent Pre-const'!F16,"")</f>
        <v/>
      </c>
      <c r="G14" s="359" t="str">
        <f>IF('Code Vent Pre-const'!$F$6="Yes",'Code Vent Pre-const'!G16,"")</f>
        <v/>
      </c>
      <c r="H14" s="360"/>
      <c r="I14" s="238" t="str">
        <f>IF('Code Vent Pre-const'!$F$6="Yes",'Code Vent Pre-const'!I16,"")</f>
        <v/>
      </c>
      <c r="J14" s="20" t="str">
        <f>IF('Code Vent Pre-const'!$F$6="Yes",'Code Vent Pre-const'!J16,"")</f>
        <v/>
      </c>
      <c r="K14" s="21"/>
      <c r="L14" s="5"/>
      <c r="M14" s="5"/>
      <c r="N14" s="238" t="str">
        <f>IF('Code Vent Pre-const'!$F$6="Yes",'Code Vent Pre-const'!M16,"")</f>
        <v/>
      </c>
      <c r="O14" s="20" t="str">
        <f>IF('Code Vent Pre-const'!$F$6="Yes",'Code Vent Pre-const'!N16,"")</f>
        <v/>
      </c>
      <c r="P14" s="361" t="str">
        <f>IF('Code Vent Pre-const'!$F$6="Yes",'Code Vent Pre-const'!O16,"")</f>
        <v/>
      </c>
      <c r="Q14" s="362"/>
      <c r="R14" s="362"/>
      <c r="S14" s="363"/>
    </row>
    <row r="15" spans="1:19" s="25" customFormat="1" ht="12" x14ac:dyDescent="0.2">
      <c r="B15" s="104" t="s">
        <v>110</v>
      </c>
      <c r="C15" s="359" t="str">
        <f>IF('Code Vent Pre-const'!$F$6="Yes",'Code Vent Pre-const'!C17,"")</f>
        <v/>
      </c>
      <c r="D15" s="360"/>
      <c r="E15" s="20" t="str">
        <f>IF('Code Vent Pre-const'!$F$6="Yes",'Code Vent Pre-const'!E17,"")</f>
        <v/>
      </c>
      <c r="F15" s="20" t="str">
        <f>IF('Code Vent Pre-const'!$F$6="Yes",'Code Vent Pre-const'!F17,"")</f>
        <v/>
      </c>
      <c r="G15" s="359" t="str">
        <f>IF('Code Vent Pre-const'!$F$6="Yes",'Code Vent Pre-const'!G17,"")</f>
        <v/>
      </c>
      <c r="H15" s="360"/>
      <c r="I15" s="238" t="str">
        <f>IF('Code Vent Pre-const'!$F$6="Yes",'Code Vent Pre-const'!I17,"")</f>
        <v/>
      </c>
      <c r="J15" s="20" t="str">
        <f>IF('Code Vent Pre-const'!$F$6="Yes",'Code Vent Pre-const'!J17,"")</f>
        <v/>
      </c>
      <c r="K15" s="21"/>
      <c r="L15" s="5"/>
      <c r="M15" s="5"/>
      <c r="N15" s="238" t="str">
        <f>IF('Code Vent Pre-const'!$F$6="Yes",'Code Vent Pre-const'!M17,"")</f>
        <v/>
      </c>
      <c r="O15" s="20" t="str">
        <f>IF('Code Vent Pre-const'!$F$6="Yes",'Code Vent Pre-const'!N17,"")</f>
        <v/>
      </c>
      <c r="P15" s="361" t="str">
        <f>IF('Code Vent Pre-const'!$F$6="Yes",'Code Vent Pre-const'!O17,"")</f>
        <v/>
      </c>
      <c r="Q15" s="362"/>
      <c r="R15" s="362"/>
      <c r="S15" s="363"/>
    </row>
    <row r="16" spans="1:19" s="25" customFormat="1" ht="12" x14ac:dyDescent="0.2">
      <c r="B16" s="104" t="s">
        <v>111</v>
      </c>
      <c r="C16" s="359" t="str">
        <f>IF('Code Vent Pre-const'!$F$6="Yes",'Code Vent Pre-const'!C18,"")</f>
        <v/>
      </c>
      <c r="D16" s="360"/>
      <c r="E16" s="20" t="str">
        <f>IF('Code Vent Pre-const'!$F$6="Yes",'Code Vent Pre-const'!E18,"")</f>
        <v/>
      </c>
      <c r="F16" s="20" t="str">
        <f>IF('Code Vent Pre-const'!$F$6="Yes",'Code Vent Pre-const'!F18,"")</f>
        <v/>
      </c>
      <c r="G16" s="359" t="str">
        <f>IF('Code Vent Pre-const'!$F$6="Yes",'Code Vent Pre-const'!G18,"")</f>
        <v/>
      </c>
      <c r="H16" s="360"/>
      <c r="I16" s="238" t="str">
        <f>IF('Code Vent Pre-const'!$F$6="Yes",'Code Vent Pre-const'!I18,"")</f>
        <v/>
      </c>
      <c r="J16" s="20" t="str">
        <f>IF('Code Vent Pre-const'!$F$6="Yes",'Code Vent Pre-const'!J18,"")</f>
        <v/>
      </c>
      <c r="K16" s="21"/>
      <c r="L16" s="5"/>
      <c r="M16" s="5"/>
      <c r="N16" s="238" t="str">
        <f>IF('Code Vent Pre-const'!$F$6="Yes",'Code Vent Pre-const'!M18,"")</f>
        <v/>
      </c>
      <c r="O16" s="20" t="str">
        <f>IF('Code Vent Pre-const'!$F$6="Yes",'Code Vent Pre-const'!N18,"")</f>
        <v/>
      </c>
      <c r="P16" s="361" t="str">
        <f>IF('Code Vent Pre-const'!$F$6="Yes",'Code Vent Pre-const'!O18,"")</f>
        <v/>
      </c>
      <c r="Q16" s="362"/>
      <c r="R16" s="362"/>
      <c r="S16" s="363"/>
    </row>
    <row r="17" spans="2:19" s="25" customFormat="1" ht="12" x14ac:dyDescent="0.2">
      <c r="B17" s="104" t="s">
        <v>112</v>
      </c>
      <c r="C17" s="359" t="str">
        <f>IF('Code Vent Pre-const'!$F$6="Yes",'Code Vent Pre-const'!C19,"")</f>
        <v/>
      </c>
      <c r="D17" s="360"/>
      <c r="E17" s="20" t="str">
        <f>IF('Code Vent Pre-const'!$F$6="Yes",'Code Vent Pre-const'!E19,"")</f>
        <v/>
      </c>
      <c r="F17" s="20" t="str">
        <f>IF('Code Vent Pre-const'!$F$6="Yes",'Code Vent Pre-const'!F19,"")</f>
        <v/>
      </c>
      <c r="G17" s="359" t="str">
        <f>IF('Code Vent Pre-const'!$F$6="Yes",'Code Vent Pre-const'!G19,"")</f>
        <v/>
      </c>
      <c r="H17" s="360"/>
      <c r="I17" s="238" t="str">
        <f>IF('Code Vent Pre-const'!$F$6="Yes",'Code Vent Pre-const'!I19,"")</f>
        <v/>
      </c>
      <c r="J17" s="20" t="str">
        <f>IF('Code Vent Pre-const'!$F$6="Yes",'Code Vent Pre-const'!J19,"")</f>
        <v/>
      </c>
      <c r="K17" s="21"/>
      <c r="L17" s="5"/>
      <c r="M17" s="5"/>
      <c r="N17" s="238" t="str">
        <f>IF('Code Vent Pre-const'!$F$6="Yes",'Code Vent Pre-const'!M19,"")</f>
        <v/>
      </c>
      <c r="O17" s="20" t="str">
        <f>IF('Code Vent Pre-const'!$F$6="Yes",'Code Vent Pre-const'!N19,"")</f>
        <v/>
      </c>
      <c r="P17" s="361" t="str">
        <f>IF('Code Vent Pre-const'!$F$6="Yes",'Code Vent Pre-const'!O19,"")</f>
        <v/>
      </c>
      <c r="Q17" s="362"/>
      <c r="R17" s="362"/>
      <c r="S17" s="363"/>
    </row>
    <row r="18" spans="2:19" s="25" customFormat="1" ht="24" x14ac:dyDescent="0.2">
      <c r="B18" s="104" t="s">
        <v>113</v>
      </c>
      <c r="C18" s="359" t="str">
        <f>IF('Code Vent Pre-const'!$F$6="Yes",'Code Vent Pre-const'!C20,"")</f>
        <v/>
      </c>
      <c r="D18" s="360"/>
      <c r="E18" s="20" t="str">
        <f>IF('Code Vent Pre-const'!$F$6="Yes",'Code Vent Pre-const'!E20,"")</f>
        <v/>
      </c>
      <c r="F18" s="20" t="str">
        <f>IF('Code Vent Pre-const'!$F$6="Yes",'Code Vent Pre-const'!F20,"")</f>
        <v/>
      </c>
      <c r="G18" s="359" t="str">
        <f>IF('Code Vent Pre-const'!$F$6="Yes",'Code Vent Pre-const'!G20,"")</f>
        <v/>
      </c>
      <c r="H18" s="360"/>
      <c r="I18" s="238" t="str">
        <f>IF('Code Vent Pre-const'!$F$6="Yes",'Code Vent Pre-const'!I20,"")</f>
        <v/>
      </c>
      <c r="J18" s="20" t="str">
        <f>IF('Code Vent Pre-const'!$F$6="Yes",'Code Vent Pre-const'!J20,"")</f>
        <v/>
      </c>
      <c r="K18" s="21"/>
      <c r="L18" s="5"/>
      <c r="M18" s="5"/>
      <c r="N18" s="238" t="str">
        <f>IF('Code Vent Pre-const'!$F$6="Yes",'Code Vent Pre-const'!M20,"")</f>
        <v/>
      </c>
      <c r="O18" s="20" t="str">
        <f>IF('Code Vent Pre-const'!$F$6="Yes",'Code Vent Pre-const'!N20,"")</f>
        <v/>
      </c>
      <c r="P18" s="361" t="str">
        <f>IF('Code Vent Pre-const'!$F$6="Yes",'Code Vent Pre-const'!O20,"")</f>
        <v/>
      </c>
      <c r="Q18" s="362"/>
      <c r="R18" s="362"/>
      <c r="S18" s="363"/>
    </row>
    <row r="19" spans="2:19" s="25" customFormat="1" ht="12" x14ac:dyDescent="0.2">
      <c r="B19" s="104" t="s">
        <v>114</v>
      </c>
      <c r="C19" s="359" t="str">
        <f>IF('Code Vent Pre-const'!$F$6="Yes",'Code Vent Pre-const'!C21,"")</f>
        <v/>
      </c>
      <c r="D19" s="360"/>
      <c r="E19" s="20" t="str">
        <f>IF('Code Vent Pre-const'!$F$6="Yes",'Code Vent Pre-const'!E21,"")</f>
        <v/>
      </c>
      <c r="F19" s="20" t="str">
        <f>IF('Code Vent Pre-const'!$F$6="Yes",'Code Vent Pre-const'!F21,"")</f>
        <v/>
      </c>
      <c r="G19" s="359" t="str">
        <f>IF('Code Vent Pre-const'!$F$6="Yes",'Code Vent Pre-const'!G21,"")</f>
        <v/>
      </c>
      <c r="H19" s="360"/>
      <c r="I19" s="238" t="str">
        <f>IF('Code Vent Pre-const'!$F$6="Yes",'Code Vent Pre-const'!I21,"")</f>
        <v/>
      </c>
      <c r="J19" s="20" t="str">
        <f>IF('Code Vent Pre-const'!$F$6="Yes",'Code Vent Pre-const'!J21,"")</f>
        <v/>
      </c>
      <c r="K19" s="21"/>
      <c r="L19" s="5"/>
      <c r="M19" s="5"/>
      <c r="N19" s="238" t="str">
        <f>IF('Code Vent Pre-const'!$F$6="Yes",'Code Vent Pre-const'!M21,"")</f>
        <v/>
      </c>
      <c r="O19" s="20" t="str">
        <f>IF('Code Vent Pre-const'!$F$6="Yes",'Code Vent Pre-const'!N21,"")</f>
        <v/>
      </c>
      <c r="P19" s="361" t="str">
        <f>IF('Code Vent Pre-const'!$F$6="Yes",'Code Vent Pre-const'!O21,"")</f>
        <v/>
      </c>
      <c r="Q19" s="362"/>
      <c r="R19" s="362"/>
      <c r="S19" s="363"/>
    </row>
    <row r="20" spans="2:19" s="25" customFormat="1" ht="12" x14ac:dyDescent="0.2">
      <c r="B20" s="104" t="s">
        <v>115</v>
      </c>
      <c r="C20" s="359" t="str">
        <f>IF('Code Vent Pre-const'!$F$6="Yes",'Code Vent Pre-const'!C22,"")</f>
        <v/>
      </c>
      <c r="D20" s="360"/>
      <c r="E20" s="20" t="str">
        <f>IF('Code Vent Pre-const'!$F$6="Yes",'Code Vent Pre-const'!E22,"")</f>
        <v/>
      </c>
      <c r="F20" s="20" t="str">
        <f>IF('Code Vent Pre-const'!$F$6="Yes",'Code Vent Pre-const'!F22,"")</f>
        <v/>
      </c>
      <c r="G20" s="359" t="str">
        <f>IF('Code Vent Pre-const'!$F$6="Yes",'Code Vent Pre-const'!G22,"")</f>
        <v/>
      </c>
      <c r="H20" s="360"/>
      <c r="I20" s="238" t="str">
        <f>IF('Code Vent Pre-const'!$F$6="Yes",'Code Vent Pre-const'!I22,"")</f>
        <v/>
      </c>
      <c r="J20" s="20" t="str">
        <f>IF('Code Vent Pre-const'!$F$6="Yes",'Code Vent Pre-const'!J22,"")</f>
        <v/>
      </c>
      <c r="K20" s="21"/>
      <c r="L20" s="5"/>
      <c r="M20" s="5"/>
      <c r="N20" s="238" t="str">
        <f>IF('Code Vent Pre-const'!$F$6="Yes",'Code Vent Pre-const'!M22,"")</f>
        <v/>
      </c>
      <c r="O20" s="20" t="str">
        <f>IF('Code Vent Pre-const'!$F$6="Yes",'Code Vent Pre-const'!N22,"")</f>
        <v/>
      </c>
      <c r="P20" s="361" t="str">
        <f>IF('Code Vent Pre-const'!$F$6="Yes",'Code Vent Pre-const'!O22,"")</f>
        <v/>
      </c>
      <c r="Q20" s="362"/>
      <c r="R20" s="362"/>
      <c r="S20" s="363"/>
    </row>
    <row r="21" spans="2:19" s="25" customFormat="1" ht="12" x14ac:dyDescent="0.2">
      <c r="B21" s="105" t="str">
        <f>IF('Code Vent Pre-const'!$F$6="Yes",'Code Vent Pre-const'!C23,"[other]")</f>
        <v>[other]</v>
      </c>
      <c r="C21" s="359" t="str">
        <f>IF('Code Vent Pre-const'!$F$6="Yes",'Code Vent Pre-const'!C23,"")</f>
        <v/>
      </c>
      <c r="D21" s="360"/>
      <c r="E21" s="20" t="str">
        <f>IF('Code Vent Pre-const'!$F$6="Yes",'Code Vent Pre-const'!E23,"")</f>
        <v/>
      </c>
      <c r="F21" s="20" t="str">
        <f>IF('Code Vent Pre-const'!$F$6="Yes",'Code Vent Pre-const'!F23,"")</f>
        <v/>
      </c>
      <c r="G21" s="359" t="str">
        <f>IF('Code Vent Pre-const'!$F$6="Yes",'Code Vent Pre-const'!G23,"")</f>
        <v/>
      </c>
      <c r="H21" s="360"/>
      <c r="I21" s="238" t="str">
        <f>IF('Code Vent Pre-const'!$F$6="Yes",'Code Vent Pre-const'!I23,"")</f>
        <v/>
      </c>
      <c r="J21" s="20" t="str">
        <f>IF('Code Vent Pre-const'!$F$6="Yes",'Code Vent Pre-const'!J23,"")</f>
        <v/>
      </c>
      <c r="K21" s="21"/>
      <c r="L21" s="5"/>
      <c r="M21" s="5"/>
      <c r="N21" s="238" t="str">
        <f>IF('Code Vent Pre-const'!$F$6="Yes",'Code Vent Pre-const'!M23,"")</f>
        <v/>
      </c>
      <c r="O21" s="20" t="str">
        <f>IF('Code Vent Pre-const'!$F$6="Yes",'Code Vent Pre-const'!N23,"")</f>
        <v/>
      </c>
      <c r="P21" s="361" t="str">
        <f>IF('Code Vent Pre-const'!$F$6="Yes",'Code Vent Pre-const'!O23,"")</f>
        <v/>
      </c>
      <c r="Q21" s="362"/>
      <c r="R21" s="362"/>
      <c r="S21" s="363"/>
    </row>
    <row r="23" spans="2:19" ht="15.75" x14ac:dyDescent="0.2">
      <c r="B23" s="307" t="s">
        <v>689</v>
      </c>
      <c r="C23" s="307"/>
      <c r="D23" s="307"/>
      <c r="E23" s="307"/>
      <c r="F23" s="307"/>
      <c r="G23" s="307"/>
      <c r="H23" s="307"/>
      <c r="I23" s="307"/>
      <c r="J23" s="307"/>
      <c r="K23" s="307"/>
      <c r="L23" s="307"/>
      <c r="M23" s="307"/>
      <c r="N23" s="307"/>
      <c r="O23" s="307"/>
      <c r="P23" s="307"/>
      <c r="Q23" s="307"/>
      <c r="R23" s="307"/>
    </row>
    <row r="24" spans="2:19" ht="38.25" x14ac:dyDescent="0.2">
      <c r="B24" s="40" t="s">
        <v>93</v>
      </c>
      <c r="C24" s="364" t="s">
        <v>94</v>
      </c>
      <c r="D24" s="365"/>
      <c r="E24" s="41" t="s">
        <v>95</v>
      </c>
      <c r="F24" s="41" t="s">
        <v>551</v>
      </c>
      <c r="G24" s="41" t="s">
        <v>230</v>
      </c>
      <c r="H24" s="41" t="s">
        <v>96</v>
      </c>
      <c r="I24" s="364" t="s">
        <v>97</v>
      </c>
      <c r="J24" s="365"/>
      <c r="K24" s="41" t="s">
        <v>667</v>
      </c>
      <c r="L24" s="41" t="s">
        <v>690</v>
      </c>
      <c r="M24" s="157" t="s">
        <v>858</v>
      </c>
      <c r="N24" s="364" t="s">
        <v>104</v>
      </c>
      <c r="O24" s="366"/>
      <c r="P24" s="366"/>
      <c r="Q24" s="366"/>
      <c r="R24" s="365"/>
    </row>
    <row r="25" spans="2:19" x14ac:dyDescent="0.2">
      <c r="B25" s="42" t="s">
        <v>105</v>
      </c>
      <c r="C25" s="43"/>
      <c r="D25" s="43"/>
      <c r="E25" s="43"/>
      <c r="F25" s="43"/>
      <c r="G25" s="43"/>
      <c r="H25" s="43"/>
      <c r="I25" s="43"/>
      <c r="J25" s="43"/>
      <c r="K25" s="43"/>
      <c r="L25" s="43"/>
      <c r="M25" s="43"/>
      <c r="N25" s="43"/>
      <c r="O25" s="43"/>
      <c r="P25" s="43"/>
      <c r="Q25" s="43"/>
      <c r="R25" s="44"/>
    </row>
    <row r="26" spans="2:19" s="25" customFormat="1" ht="12" x14ac:dyDescent="0.2">
      <c r="B26" s="104" t="s">
        <v>106</v>
      </c>
      <c r="C26" s="359" t="str">
        <f>IF('Code Vent Pre-const'!$F$6="Yes",'Code Vent Pre-const'!C32,"")</f>
        <v/>
      </c>
      <c r="D26" s="360"/>
      <c r="E26" s="20" t="str">
        <f>IF('Code Vent Pre-const'!$F$6="Yes",'Code Vent Pre-const'!E32,"")</f>
        <v/>
      </c>
      <c r="F26" s="20" t="str">
        <f>IF('Code Vent Pre-const'!$F$6="Yes",'Code Vent Pre-const'!G32,"")</f>
        <v/>
      </c>
      <c r="G26" s="20" t="str">
        <f>IF('Code Vent Pre-const'!$F$6="Yes",'Code Vent Pre-const'!H32,"")</f>
        <v/>
      </c>
      <c r="H26" s="21" t="str">
        <f>IF('Code Vent Pre-const'!$F$6="Yes",'Code Vent Pre-const'!F32,"")</f>
        <v/>
      </c>
      <c r="I26" s="359" t="str">
        <f>IF('Code Vent Pre-const'!$F$6="Yes",'Code Vent Pre-const'!I32,"")</f>
        <v/>
      </c>
      <c r="J26" s="360"/>
      <c r="K26" s="21" t="str">
        <f>IF('Code Vent Pre-const'!$F$6="Yes",'Code Vent Pre-const'!L32,"")</f>
        <v/>
      </c>
      <c r="L26" s="21" t="str">
        <f>IF('Code Vent Pre-const'!$F$6="Yes",'Code Vent Pre-const'!M32,"")</f>
        <v/>
      </c>
      <c r="M26" s="238" t="str">
        <f>IF('Code Vent Pre-const'!$F$6="Yes",'Code Vent Pre-const'!N32,"")</f>
        <v/>
      </c>
      <c r="N26" s="361" t="str">
        <f>IF('Code Vent Pre-const'!$F$6="Yes",'Code Vent Pre-const'!O32,"")</f>
        <v/>
      </c>
      <c r="O26" s="362"/>
      <c r="P26" s="362"/>
      <c r="Q26" s="362"/>
      <c r="R26" s="363"/>
    </row>
    <row r="27" spans="2:19" s="25" customFormat="1" ht="12" x14ac:dyDescent="0.2">
      <c r="B27" s="104" t="s">
        <v>107</v>
      </c>
      <c r="C27" s="359" t="str">
        <f>IF('Code Vent Pre-const'!$F$6="Yes",'Code Vent Pre-const'!C33,"")</f>
        <v/>
      </c>
      <c r="D27" s="360"/>
      <c r="E27" s="20" t="str">
        <f>IF('Code Vent Pre-const'!$F$6="Yes",'Code Vent Pre-const'!E33,"")</f>
        <v/>
      </c>
      <c r="F27" s="20" t="str">
        <f>IF('Code Vent Pre-const'!$F$6="Yes",'Code Vent Pre-const'!G33,"")</f>
        <v/>
      </c>
      <c r="G27" s="20" t="str">
        <f>IF('Code Vent Pre-const'!$F$6="Yes",'Code Vent Pre-const'!H33,"")</f>
        <v/>
      </c>
      <c r="H27" s="21" t="str">
        <f>IF('Code Vent Pre-const'!$F$6="Yes",'Code Vent Pre-const'!F33,"")</f>
        <v/>
      </c>
      <c r="I27" s="359" t="str">
        <f>IF('Code Vent Pre-const'!$F$6="Yes",'Code Vent Pre-const'!I33,"")</f>
        <v/>
      </c>
      <c r="J27" s="360"/>
      <c r="K27" s="21" t="str">
        <f>IF('Code Vent Pre-const'!$F$6="Yes",'Code Vent Pre-const'!L33,"")</f>
        <v/>
      </c>
      <c r="L27" s="21" t="str">
        <f>IF('Code Vent Pre-const'!$F$6="Yes",'Code Vent Pre-const'!M33,"")</f>
        <v/>
      </c>
      <c r="M27" s="238" t="str">
        <f>IF('Code Vent Pre-const'!$F$6="Yes",'Code Vent Pre-const'!N33,"")</f>
        <v/>
      </c>
      <c r="N27" s="361" t="str">
        <f>IF('Code Vent Pre-const'!$F$6="Yes",'Code Vent Pre-const'!O33,"")</f>
        <v/>
      </c>
      <c r="O27" s="362"/>
      <c r="P27" s="362"/>
      <c r="Q27" s="362"/>
      <c r="R27" s="363"/>
    </row>
    <row r="28" spans="2:19" s="25" customFormat="1" ht="12" x14ac:dyDescent="0.2">
      <c r="B28" s="104" t="s">
        <v>108</v>
      </c>
      <c r="C28" s="359" t="str">
        <f>IF('Code Vent Pre-const'!$F$6="Yes",'Code Vent Pre-const'!C34,"")</f>
        <v/>
      </c>
      <c r="D28" s="360"/>
      <c r="E28" s="20" t="str">
        <f>IF('Code Vent Pre-const'!$F$6="Yes",'Code Vent Pre-const'!E34,"")</f>
        <v/>
      </c>
      <c r="F28" s="20" t="str">
        <f>IF('Code Vent Pre-const'!$F$6="Yes",'Code Vent Pre-const'!G34,"")</f>
        <v/>
      </c>
      <c r="G28" s="20" t="str">
        <f>IF('Code Vent Pre-const'!$F$6="Yes",'Code Vent Pre-const'!H34,"")</f>
        <v/>
      </c>
      <c r="H28" s="21" t="str">
        <f>IF('Code Vent Pre-const'!$F$6="Yes",'Code Vent Pre-const'!F34,"")</f>
        <v/>
      </c>
      <c r="I28" s="359" t="str">
        <f>IF('Code Vent Pre-const'!$F$6="Yes",'Code Vent Pre-const'!I34,"")</f>
        <v/>
      </c>
      <c r="J28" s="360"/>
      <c r="K28" s="21" t="str">
        <f>IF('Code Vent Pre-const'!$F$6="Yes",'Code Vent Pre-const'!L34,"")</f>
        <v/>
      </c>
      <c r="L28" s="21" t="str">
        <f>IF('Code Vent Pre-const'!$F$6="Yes",'Code Vent Pre-const'!M34,"")</f>
        <v/>
      </c>
      <c r="M28" s="238" t="str">
        <f>IF('Code Vent Pre-const'!$F$6="Yes",'Code Vent Pre-const'!N34,"")</f>
        <v/>
      </c>
      <c r="N28" s="361" t="str">
        <f>IF('Code Vent Pre-const'!$F$6="Yes",'Code Vent Pre-const'!O34,"")</f>
        <v/>
      </c>
      <c r="O28" s="362"/>
      <c r="P28" s="362"/>
      <c r="Q28" s="362"/>
      <c r="R28" s="363"/>
    </row>
    <row r="29" spans="2:19" s="25" customFormat="1" ht="12" x14ac:dyDescent="0.2">
      <c r="B29" s="105" t="str">
        <f>IF('Code Vent Pre-const'!$F$6="Yes",'Code Vent Pre-const'!C35,"[other]")</f>
        <v>[other]</v>
      </c>
      <c r="C29" s="359" t="str">
        <f>IF('Code Vent Pre-const'!$F$6="Yes",'Code Vent Pre-const'!C35,"")</f>
        <v/>
      </c>
      <c r="D29" s="360"/>
      <c r="E29" s="20" t="str">
        <f>IF('Code Vent Pre-const'!$F$6="Yes",'Code Vent Pre-const'!E35,"")</f>
        <v/>
      </c>
      <c r="F29" s="20" t="str">
        <f>IF('Code Vent Pre-const'!$F$6="Yes",'Code Vent Pre-const'!G35,"")</f>
        <v/>
      </c>
      <c r="G29" s="20" t="str">
        <f>IF('Code Vent Pre-const'!$F$6="Yes",'Code Vent Pre-const'!H35,"")</f>
        <v/>
      </c>
      <c r="H29" s="21" t="str">
        <f>IF('Code Vent Pre-const'!$F$6="Yes",'Code Vent Pre-const'!F35,"")</f>
        <v/>
      </c>
      <c r="I29" s="359" t="str">
        <f>IF('Code Vent Pre-const'!$F$6="Yes",'Code Vent Pre-const'!I35,"")</f>
        <v/>
      </c>
      <c r="J29" s="360"/>
      <c r="K29" s="21" t="str">
        <f>IF('Code Vent Pre-const'!$F$6="Yes",'Code Vent Pre-const'!L35,"")</f>
        <v/>
      </c>
      <c r="L29" s="21" t="str">
        <f>IF('Code Vent Pre-const'!$F$6="Yes",'Code Vent Pre-const'!M35,"")</f>
        <v/>
      </c>
      <c r="M29" s="238" t="str">
        <f>IF('Code Vent Pre-const'!$F$6="Yes",'Code Vent Pre-const'!N35,"")</f>
        <v/>
      </c>
      <c r="N29" s="361" t="str">
        <f>IF('Code Vent Pre-const'!$F$6="Yes",'Code Vent Pre-const'!O35,"")</f>
        <v/>
      </c>
      <c r="O29" s="362"/>
      <c r="P29" s="362"/>
      <c r="Q29" s="362"/>
      <c r="R29" s="363"/>
    </row>
    <row r="30" spans="2:19" x14ac:dyDescent="0.2">
      <c r="B30" s="42" t="s">
        <v>109</v>
      </c>
      <c r="C30" s="43"/>
      <c r="D30" s="43"/>
      <c r="E30" s="43"/>
      <c r="F30" s="43"/>
      <c r="G30" s="43"/>
      <c r="H30" s="43"/>
      <c r="I30" s="43"/>
      <c r="J30" s="43"/>
      <c r="K30" s="43"/>
      <c r="L30" s="43"/>
      <c r="M30" s="237"/>
      <c r="N30" s="43"/>
      <c r="O30" s="43"/>
      <c r="P30" s="43"/>
      <c r="Q30" s="43"/>
      <c r="R30" s="44"/>
    </row>
    <row r="31" spans="2:19" s="25" customFormat="1" ht="12" x14ac:dyDescent="0.2">
      <c r="B31" s="104" t="s">
        <v>106</v>
      </c>
      <c r="C31" s="359" t="str">
        <f>IF('Code Vent Pre-const'!$F$6="Yes",'Code Vent Pre-const'!C37,"")</f>
        <v/>
      </c>
      <c r="D31" s="360"/>
      <c r="E31" s="20" t="str">
        <f>IF('Code Vent Pre-const'!$F$6="Yes",'Code Vent Pre-const'!E37,"")</f>
        <v/>
      </c>
      <c r="F31" s="20" t="str">
        <f>IF('Code Vent Pre-const'!$F$6="Yes",'Code Vent Pre-const'!G37,"")</f>
        <v/>
      </c>
      <c r="G31" s="20" t="str">
        <f>IF('Code Vent Pre-const'!$F$6="Yes",'Code Vent Pre-const'!H37,"")</f>
        <v/>
      </c>
      <c r="H31" s="21" t="str">
        <f>IF('Code Vent Pre-const'!$F$6="Yes",'Code Vent Pre-const'!F37,"")</f>
        <v/>
      </c>
      <c r="I31" s="359" t="str">
        <f>IF('Code Vent Pre-const'!$F$6="Yes",'Code Vent Pre-const'!I37,"")</f>
        <v/>
      </c>
      <c r="J31" s="360"/>
      <c r="K31" s="21" t="str">
        <f>IF('Code Vent Pre-const'!$F$6="Yes",'Code Vent Pre-const'!L37,"")</f>
        <v/>
      </c>
      <c r="L31" s="21" t="str">
        <f>IF('Code Vent Pre-const'!$F$6="Yes",'Code Vent Pre-const'!M37,"")</f>
        <v/>
      </c>
      <c r="M31" s="238" t="str">
        <f>IF('Code Vent Pre-const'!$F$6="Yes",'Code Vent Pre-const'!N37,"")</f>
        <v/>
      </c>
      <c r="N31" s="361" t="str">
        <f>IF('Code Vent Pre-const'!$F$6="Yes",'Code Vent Pre-const'!O37,"")</f>
        <v/>
      </c>
      <c r="O31" s="362"/>
      <c r="P31" s="362"/>
      <c r="Q31" s="362"/>
      <c r="R31" s="363"/>
    </row>
    <row r="32" spans="2:19" s="25" customFormat="1" ht="12" x14ac:dyDescent="0.2">
      <c r="B32" s="104" t="s">
        <v>110</v>
      </c>
      <c r="C32" s="359" t="str">
        <f>IF('Code Vent Pre-const'!$F$6="Yes",'Code Vent Pre-const'!C38,"")</f>
        <v/>
      </c>
      <c r="D32" s="360"/>
      <c r="E32" s="20" t="str">
        <f>IF('Code Vent Pre-const'!$F$6="Yes",'Code Vent Pre-const'!E38,"")</f>
        <v/>
      </c>
      <c r="F32" s="20" t="str">
        <f>IF('Code Vent Pre-const'!$F$6="Yes",'Code Vent Pre-const'!G38,"")</f>
        <v/>
      </c>
      <c r="G32" s="20" t="str">
        <f>IF('Code Vent Pre-const'!$F$6="Yes",'Code Vent Pre-const'!H38,"")</f>
        <v/>
      </c>
      <c r="H32" s="21" t="str">
        <f>IF('Code Vent Pre-const'!$F$6="Yes",'Code Vent Pre-const'!F38,"")</f>
        <v/>
      </c>
      <c r="I32" s="359" t="str">
        <f>IF('Code Vent Pre-const'!$F$6="Yes",'Code Vent Pre-const'!I38,"")</f>
        <v/>
      </c>
      <c r="J32" s="360"/>
      <c r="K32" s="21" t="str">
        <f>IF('Code Vent Pre-const'!$F$6="Yes",'Code Vent Pre-const'!L38,"")</f>
        <v/>
      </c>
      <c r="L32" s="21" t="str">
        <f>IF('Code Vent Pre-const'!$F$6="Yes",'Code Vent Pre-const'!M38,"")</f>
        <v/>
      </c>
      <c r="M32" s="238" t="str">
        <f>IF('Code Vent Pre-const'!$F$6="Yes",'Code Vent Pre-const'!N38,"")</f>
        <v/>
      </c>
      <c r="N32" s="361" t="str">
        <f>IF('Code Vent Pre-const'!$F$6="Yes",'Code Vent Pre-const'!O38,"")</f>
        <v/>
      </c>
      <c r="O32" s="362"/>
      <c r="P32" s="362"/>
      <c r="Q32" s="362"/>
      <c r="R32" s="363"/>
    </row>
    <row r="33" spans="2:18" s="25" customFormat="1" ht="12" x14ac:dyDescent="0.2">
      <c r="B33" s="104" t="s">
        <v>111</v>
      </c>
      <c r="C33" s="359" t="str">
        <f>IF('Code Vent Pre-const'!$F$6="Yes",'Code Vent Pre-const'!C39,"")</f>
        <v/>
      </c>
      <c r="D33" s="360"/>
      <c r="E33" s="20" t="str">
        <f>IF('Code Vent Pre-const'!$F$6="Yes",'Code Vent Pre-const'!E39,"")</f>
        <v/>
      </c>
      <c r="F33" s="20" t="str">
        <f>IF('Code Vent Pre-const'!$F$6="Yes",'Code Vent Pre-const'!G39,"")</f>
        <v/>
      </c>
      <c r="G33" s="20" t="str">
        <f>IF('Code Vent Pre-const'!$F$6="Yes",'Code Vent Pre-const'!H39,"")</f>
        <v/>
      </c>
      <c r="H33" s="21" t="str">
        <f>IF('Code Vent Pre-const'!$F$6="Yes",'Code Vent Pre-const'!F39,"")</f>
        <v/>
      </c>
      <c r="I33" s="359" t="str">
        <f>IF('Code Vent Pre-const'!$F$6="Yes",'Code Vent Pre-const'!I39,"")</f>
        <v/>
      </c>
      <c r="J33" s="360"/>
      <c r="K33" s="21" t="str">
        <f>IF('Code Vent Pre-const'!$F$6="Yes",'Code Vent Pre-const'!L39,"")</f>
        <v/>
      </c>
      <c r="L33" s="21" t="str">
        <f>IF('Code Vent Pre-const'!$F$6="Yes",'Code Vent Pre-const'!M39,"")</f>
        <v/>
      </c>
      <c r="M33" s="238" t="str">
        <f>IF('Code Vent Pre-const'!$F$6="Yes",'Code Vent Pre-const'!N39,"")</f>
        <v/>
      </c>
      <c r="N33" s="361" t="str">
        <f>IF('Code Vent Pre-const'!$F$6="Yes",'Code Vent Pre-const'!O39,"")</f>
        <v/>
      </c>
      <c r="O33" s="362"/>
      <c r="P33" s="362"/>
      <c r="Q33" s="362"/>
      <c r="R33" s="363"/>
    </row>
    <row r="34" spans="2:18" s="25" customFormat="1" ht="12" x14ac:dyDescent="0.2">
      <c r="B34" s="104" t="s">
        <v>112</v>
      </c>
      <c r="C34" s="359" t="str">
        <f>IF('Code Vent Pre-const'!$F$6="Yes",'Code Vent Pre-const'!C40,"")</f>
        <v/>
      </c>
      <c r="D34" s="360"/>
      <c r="E34" s="20" t="str">
        <f>IF('Code Vent Pre-const'!$F$6="Yes",'Code Vent Pre-const'!E40,"")</f>
        <v/>
      </c>
      <c r="F34" s="20" t="str">
        <f>IF('Code Vent Pre-const'!$F$6="Yes",'Code Vent Pre-const'!G40,"")</f>
        <v/>
      </c>
      <c r="G34" s="20" t="str">
        <f>IF('Code Vent Pre-const'!$F$6="Yes",'Code Vent Pre-const'!H40,"")</f>
        <v/>
      </c>
      <c r="H34" s="21" t="str">
        <f>IF('Code Vent Pre-const'!$F$6="Yes",'Code Vent Pre-const'!F40,"")</f>
        <v/>
      </c>
      <c r="I34" s="359" t="str">
        <f>IF('Code Vent Pre-const'!$F$6="Yes",'Code Vent Pre-const'!I40,"")</f>
        <v/>
      </c>
      <c r="J34" s="360"/>
      <c r="K34" s="21" t="str">
        <f>IF('Code Vent Pre-const'!$F$6="Yes",'Code Vent Pre-const'!L40,"")</f>
        <v/>
      </c>
      <c r="L34" s="21" t="str">
        <f>IF('Code Vent Pre-const'!$F$6="Yes",'Code Vent Pre-const'!M40,"")</f>
        <v/>
      </c>
      <c r="M34" s="238" t="str">
        <f>IF('Code Vent Pre-const'!$F$6="Yes",'Code Vent Pre-const'!N40,"")</f>
        <v/>
      </c>
      <c r="N34" s="361" t="str">
        <f>IF('Code Vent Pre-const'!$F$6="Yes",'Code Vent Pre-const'!O40,"")</f>
        <v/>
      </c>
      <c r="O34" s="362"/>
      <c r="P34" s="362"/>
      <c r="Q34" s="362"/>
      <c r="R34" s="363"/>
    </row>
    <row r="35" spans="2:18" s="25" customFormat="1" ht="14.45" customHeight="1" x14ac:dyDescent="0.2">
      <c r="B35" s="104" t="s">
        <v>113</v>
      </c>
      <c r="C35" s="359" t="str">
        <f>IF('Code Vent Pre-const'!$F$6="Yes",'Code Vent Pre-const'!C41,"")</f>
        <v/>
      </c>
      <c r="D35" s="360"/>
      <c r="E35" s="20" t="str">
        <f>IF('Code Vent Pre-const'!$F$6="Yes",'Code Vent Pre-const'!E41,"")</f>
        <v/>
      </c>
      <c r="F35" s="20" t="str">
        <f>IF('Code Vent Pre-const'!$F$6="Yes",'Code Vent Pre-const'!G41,"")</f>
        <v/>
      </c>
      <c r="G35" s="20" t="str">
        <f>IF('Code Vent Pre-const'!$F$6="Yes",'Code Vent Pre-const'!H41,"")</f>
        <v/>
      </c>
      <c r="H35" s="21" t="str">
        <f>IF('Code Vent Pre-const'!$F$6="Yes",'Code Vent Pre-const'!F41,"")</f>
        <v/>
      </c>
      <c r="I35" s="359" t="str">
        <f>IF('Code Vent Pre-const'!$F$6="Yes",'Code Vent Pre-const'!I41,"")</f>
        <v/>
      </c>
      <c r="J35" s="360"/>
      <c r="K35" s="21" t="str">
        <f>IF('Code Vent Pre-const'!$F$6="Yes",'Code Vent Pre-const'!L41,"")</f>
        <v/>
      </c>
      <c r="L35" s="21" t="str">
        <f>IF('Code Vent Pre-const'!$F$6="Yes",'Code Vent Pre-const'!M41,"")</f>
        <v/>
      </c>
      <c r="M35" s="238" t="str">
        <f>IF('Code Vent Pre-const'!$F$6="Yes",'Code Vent Pre-const'!N41,"")</f>
        <v/>
      </c>
      <c r="N35" s="361" t="str">
        <f>IF('Code Vent Pre-const'!$F$6="Yes",'Code Vent Pre-const'!O41,"")</f>
        <v/>
      </c>
      <c r="O35" s="362"/>
      <c r="P35" s="362"/>
      <c r="Q35" s="362"/>
      <c r="R35" s="363"/>
    </row>
    <row r="36" spans="2:18" s="25" customFormat="1" ht="12" x14ac:dyDescent="0.2">
      <c r="B36" s="104" t="s">
        <v>114</v>
      </c>
      <c r="C36" s="359" t="str">
        <f>IF('Code Vent Pre-const'!$F$6="Yes",'Code Vent Pre-const'!C42,"")</f>
        <v/>
      </c>
      <c r="D36" s="360"/>
      <c r="E36" s="20" t="str">
        <f>IF('Code Vent Pre-const'!$F$6="Yes",'Code Vent Pre-const'!E42,"")</f>
        <v/>
      </c>
      <c r="F36" s="20" t="str">
        <f>IF('Code Vent Pre-const'!$F$6="Yes",'Code Vent Pre-const'!G42,"")</f>
        <v/>
      </c>
      <c r="G36" s="20" t="str">
        <f>IF('Code Vent Pre-const'!$F$6="Yes",'Code Vent Pre-const'!H42,"")</f>
        <v/>
      </c>
      <c r="H36" s="21" t="str">
        <f>IF('Code Vent Pre-const'!$F$6="Yes",'Code Vent Pre-const'!F42,"")</f>
        <v/>
      </c>
      <c r="I36" s="359" t="str">
        <f>IF('Code Vent Pre-const'!$F$6="Yes",'Code Vent Pre-const'!I42,"")</f>
        <v/>
      </c>
      <c r="J36" s="360"/>
      <c r="K36" s="21" t="str">
        <f>IF('Code Vent Pre-const'!$F$6="Yes",'Code Vent Pre-const'!L42,"")</f>
        <v/>
      </c>
      <c r="L36" s="21" t="str">
        <f>IF('Code Vent Pre-const'!$F$6="Yes",'Code Vent Pre-const'!M42,"")</f>
        <v/>
      </c>
      <c r="M36" s="238" t="str">
        <f>IF('Code Vent Pre-const'!$F$6="Yes",'Code Vent Pre-const'!N42,"")</f>
        <v/>
      </c>
      <c r="N36" s="361" t="str">
        <f>IF('Code Vent Pre-const'!$F$6="Yes",'Code Vent Pre-const'!O42,"")</f>
        <v/>
      </c>
      <c r="O36" s="362"/>
      <c r="P36" s="362"/>
      <c r="Q36" s="362"/>
      <c r="R36" s="363"/>
    </row>
    <row r="37" spans="2:18" s="25" customFormat="1" ht="12" x14ac:dyDescent="0.2">
      <c r="B37" s="104" t="s">
        <v>115</v>
      </c>
      <c r="C37" s="359" t="str">
        <f>IF('Code Vent Pre-const'!$F$6="Yes",'Code Vent Pre-const'!C43,"")</f>
        <v/>
      </c>
      <c r="D37" s="360"/>
      <c r="E37" s="20" t="str">
        <f>IF('Code Vent Pre-const'!$F$6="Yes",'Code Vent Pre-const'!E43,"")</f>
        <v/>
      </c>
      <c r="F37" s="20" t="str">
        <f>IF('Code Vent Pre-const'!$F$6="Yes",'Code Vent Pre-const'!G43,"")</f>
        <v/>
      </c>
      <c r="G37" s="20" t="str">
        <f>IF('Code Vent Pre-const'!$F$6="Yes",'Code Vent Pre-const'!H43,"")</f>
        <v/>
      </c>
      <c r="H37" s="21" t="str">
        <f>IF('Code Vent Pre-const'!$F$6="Yes",'Code Vent Pre-const'!F43,"")</f>
        <v/>
      </c>
      <c r="I37" s="359" t="str">
        <f>IF('Code Vent Pre-const'!$F$6="Yes",'Code Vent Pre-const'!I43,"")</f>
        <v/>
      </c>
      <c r="J37" s="360"/>
      <c r="K37" s="21" t="str">
        <f>IF('Code Vent Pre-const'!$F$6="Yes",'Code Vent Pre-const'!L43,"")</f>
        <v/>
      </c>
      <c r="L37" s="21" t="str">
        <f>IF('Code Vent Pre-const'!$F$6="Yes",'Code Vent Pre-const'!M43,"")</f>
        <v/>
      </c>
      <c r="M37" s="238" t="str">
        <f>IF('Code Vent Pre-const'!$F$6="Yes",'Code Vent Pre-const'!N43,"")</f>
        <v/>
      </c>
      <c r="N37" s="361" t="str">
        <f>IF('Code Vent Pre-const'!$F$6="Yes",'Code Vent Pre-const'!O43,"")</f>
        <v/>
      </c>
      <c r="O37" s="362"/>
      <c r="P37" s="362"/>
      <c r="Q37" s="362"/>
      <c r="R37" s="363"/>
    </row>
    <row r="38" spans="2:18" s="25" customFormat="1" ht="12" x14ac:dyDescent="0.2">
      <c r="B38" s="105" t="str">
        <f>IF('Code Vent Pre-const'!$F$6="Yes",'Code Vent Pre-const'!C44,"[other]")</f>
        <v>[other]</v>
      </c>
      <c r="C38" s="359" t="str">
        <f>IF('Code Vent Pre-const'!$F$6="Yes",'Code Vent Pre-const'!C44,"")</f>
        <v/>
      </c>
      <c r="D38" s="360"/>
      <c r="E38" s="20" t="str">
        <f>IF('Code Vent Pre-const'!$F$6="Yes",'Code Vent Pre-const'!E44,"")</f>
        <v/>
      </c>
      <c r="F38" s="20" t="str">
        <f>IF('Code Vent Pre-const'!$F$6="Yes",'Code Vent Pre-const'!G44,"")</f>
        <v/>
      </c>
      <c r="G38" s="20" t="str">
        <f>IF('Code Vent Pre-const'!$F$6="Yes",'Code Vent Pre-const'!H44,"")</f>
        <v/>
      </c>
      <c r="H38" s="21" t="str">
        <f>IF('Code Vent Pre-const'!$F$6="Yes",'Code Vent Pre-const'!F44,"")</f>
        <v/>
      </c>
      <c r="I38" s="359" t="str">
        <f>IF('Code Vent Pre-const'!$F$6="Yes",'Code Vent Pre-const'!I44,"")</f>
        <v/>
      </c>
      <c r="J38" s="360"/>
      <c r="K38" s="21" t="str">
        <f>IF('Code Vent Pre-const'!$F$6="Yes",'Code Vent Pre-const'!L44,"")</f>
        <v/>
      </c>
      <c r="L38" s="21" t="str">
        <f>IF('Code Vent Pre-const'!$F$6="Yes",'Code Vent Pre-const'!M44,"")</f>
        <v/>
      </c>
      <c r="M38" s="238" t="str">
        <f>IF('Code Vent Pre-const'!$F$6="Yes",'Code Vent Pre-const'!N44,"")</f>
        <v/>
      </c>
      <c r="N38" s="361" t="str">
        <f>IF('Code Vent Pre-const'!$F$6="Yes",'Code Vent Pre-const'!O44,"")</f>
        <v/>
      </c>
      <c r="O38" s="362"/>
      <c r="P38" s="362"/>
      <c r="Q38" s="362"/>
      <c r="R38" s="363"/>
    </row>
    <row r="40" spans="2:18" ht="15.75" x14ac:dyDescent="0.2">
      <c r="B40" s="307" t="s">
        <v>817</v>
      </c>
      <c r="C40" s="307"/>
      <c r="D40" s="307"/>
      <c r="E40" s="307"/>
    </row>
    <row r="41" spans="2:18" ht="25.5" x14ac:dyDescent="0.2">
      <c r="B41" s="37" t="s">
        <v>94</v>
      </c>
      <c r="C41" s="36" t="s">
        <v>529</v>
      </c>
      <c r="D41" s="305" t="s">
        <v>104</v>
      </c>
      <c r="E41" s="306"/>
    </row>
    <row r="42" spans="2:18" x14ac:dyDescent="0.2">
      <c r="B42" s="153" t="str">
        <f>IF('Code Vent Pre-const'!$F$6="Yes",'Code Vent Pre-const'!B48,"")</f>
        <v/>
      </c>
      <c r="C42" s="170" t="str">
        <f>IF('Code Vent Pre-const'!$F$6="Yes",'Code Vent Pre-const'!C48,"")</f>
        <v/>
      </c>
      <c r="D42" s="290" t="str">
        <f>IF('Code Vent Pre-const'!$F$6="Yes",'Code Vent Pre-const'!D48,"")</f>
        <v/>
      </c>
      <c r="E42" s="291"/>
    </row>
    <row r="43" spans="2:18" x14ac:dyDescent="0.2">
      <c r="B43" s="153" t="str">
        <f>IF('Code Vent Pre-const'!$F$6="Yes",'Code Vent Pre-const'!B49,"")</f>
        <v/>
      </c>
      <c r="C43" s="170" t="str">
        <f>IF('Code Vent Pre-const'!$F$6="Yes",'Code Vent Pre-const'!C49,"")</f>
        <v/>
      </c>
      <c r="D43" s="290" t="str">
        <f>IF('Code Vent Pre-const'!$F$6="Yes",'Code Vent Pre-const'!D49,"")</f>
        <v/>
      </c>
      <c r="E43" s="291"/>
    </row>
    <row r="44" spans="2:18" x14ac:dyDescent="0.2">
      <c r="B44" s="153" t="str">
        <f>IF('Code Vent Pre-const'!$F$6="Yes",'Code Vent Pre-const'!B50,"")</f>
        <v/>
      </c>
      <c r="C44" s="170" t="str">
        <f>IF('Code Vent Pre-const'!$F$6="Yes",'Code Vent Pre-const'!C50,"")</f>
        <v/>
      </c>
      <c r="D44" s="290" t="str">
        <f>IF('Code Vent Pre-const'!$F$6="Yes",'Code Vent Pre-const'!D50,"")</f>
        <v/>
      </c>
      <c r="E44" s="291"/>
    </row>
    <row r="45" spans="2:18" x14ac:dyDescent="0.2">
      <c r="B45" s="153" t="str">
        <f>IF('Code Vent Pre-const'!$F$6="Yes",'Code Vent Pre-const'!B51,"")</f>
        <v/>
      </c>
      <c r="C45" s="170" t="str">
        <f>IF('Code Vent Pre-const'!$F$6="Yes",'Code Vent Pre-const'!C51,"")</f>
        <v/>
      </c>
      <c r="D45" s="290" t="str">
        <f>IF('Code Vent Pre-const'!$F$6="Yes",'Code Vent Pre-const'!D51,"")</f>
        <v/>
      </c>
      <c r="E45" s="291"/>
    </row>
    <row r="46" spans="2:18" x14ac:dyDescent="0.2">
      <c r="B46" s="153" t="str">
        <f>IF('Code Vent Pre-const'!$F$6="Yes",'Code Vent Pre-const'!B52,"")</f>
        <v/>
      </c>
      <c r="C46" s="170" t="str">
        <f>IF('Code Vent Pre-const'!$F$6="Yes",'Code Vent Pre-const'!C52,"")</f>
        <v/>
      </c>
      <c r="D46" s="290" t="str">
        <f>IF('Code Vent Pre-const'!$F$6="Yes",'Code Vent Pre-const'!D52,"")</f>
        <v/>
      </c>
      <c r="E46" s="291"/>
    </row>
  </sheetData>
  <sheetProtection algorithmName="SHA-512" hashValue="TpInKu0gxYXT25GqZsGqZyqhov5+6ihiHr3TOihH7yNKPBoJaGV+z/vEjRLJqzX+oQGuPMMYZyItWah0z5peyg==" saltValue="tXw2//N3WscxPFTCop2iQQ==" spinCount="100000" sheet="1" formatColumns="0" formatRows="0" insertRows="0"/>
  <mergeCells count="90">
    <mergeCell ref="B2:S2"/>
    <mergeCell ref="D46:E46"/>
    <mergeCell ref="B40:E40"/>
    <mergeCell ref="B3:S3"/>
    <mergeCell ref="B4:S4"/>
    <mergeCell ref="D41:E41"/>
    <mergeCell ref="D42:E42"/>
    <mergeCell ref="D43:E43"/>
    <mergeCell ref="D44:E44"/>
    <mergeCell ref="D45:E45"/>
    <mergeCell ref="B23:R23"/>
    <mergeCell ref="C16:D16"/>
    <mergeCell ref="G16:H16"/>
    <mergeCell ref="P16:S16"/>
    <mergeCell ref="P10:S10"/>
    <mergeCell ref="C11:D11"/>
    <mergeCell ref="G11:H11"/>
    <mergeCell ref="P11:S11"/>
    <mergeCell ref="C14:D14"/>
    <mergeCell ref="G14:H14"/>
    <mergeCell ref="C20:D20"/>
    <mergeCell ref="G20:H20"/>
    <mergeCell ref="P20:S20"/>
    <mergeCell ref="C12:D12"/>
    <mergeCell ref="G12:H12"/>
    <mergeCell ref="P12:S12"/>
    <mergeCell ref="C18:D18"/>
    <mergeCell ref="G18:H18"/>
    <mergeCell ref="P18:S18"/>
    <mergeCell ref="C21:D21"/>
    <mergeCell ref="G21:H21"/>
    <mergeCell ref="P21:S21"/>
    <mergeCell ref="C19:D19"/>
    <mergeCell ref="G19:H19"/>
    <mergeCell ref="P19:S19"/>
    <mergeCell ref="B6:S6"/>
    <mergeCell ref="C7:D7"/>
    <mergeCell ref="G7:H7"/>
    <mergeCell ref="P7:S7"/>
    <mergeCell ref="C17:D17"/>
    <mergeCell ref="P14:S14"/>
    <mergeCell ref="C15:D15"/>
    <mergeCell ref="G15:H15"/>
    <mergeCell ref="P15:S15"/>
    <mergeCell ref="G17:H17"/>
    <mergeCell ref="P17:S17"/>
    <mergeCell ref="C9:D9"/>
    <mergeCell ref="G9:H9"/>
    <mergeCell ref="P9:S9"/>
    <mergeCell ref="C10:D10"/>
    <mergeCell ref="G10:H10"/>
    <mergeCell ref="C24:D24"/>
    <mergeCell ref="I24:J24"/>
    <mergeCell ref="N24:R24"/>
    <mergeCell ref="C26:D26"/>
    <mergeCell ref="I26:J26"/>
    <mergeCell ref="N26:R26"/>
    <mergeCell ref="C38:D38"/>
    <mergeCell ref="I38:J38"/>
    <mergeCell ref="N38:R38"/>
    <mergeCell ref="C36:D36"/>
    <mergeCell ref="I36:J36"/>
    <mergeCell ref="N36:R36"/>
    <mergeCell ref="C37:D37"/>
    <mergeCell ref="I37:J37"/>
    <mergeCell ref="N37:R37"/>
    <mergeCell ref="C32:D32"/>
    <mergeCell ref="I32:J32"/>
    <mergeCell ref="N32:R32"/>
    <mergeCell ref="C33:D33"/>
    <mergeCell ref="I33:J33"/>
    <mergeCell ref="N33:R33"/>
    <mergeCell ref="C35:D35"/>
    <mergeCell ref="I35:J35"/>
    <mergeCell ref="N35:R35"/>
    <mergeCell ref="C34:D34"/>
    <mergeCell ref="I34:J34"/>
    <mergeCell ref="N34:R34"/>
    <mergeCell ref="N31:R31"/>
    <mergeCell ref="C27:D27"/>
    <mergeCell ref="I27:J27"/>
    <mergeCell ref="N27:R27"/>
    <mergeCell ref="C28:D28"/>
    <mergeCell ref="I28:J28"/>
    <mergeCell ref="N28:R28"/>
    <mergeCell ref="C29:D29"/>
    <mergeCell ref="I29:J29"/>
    <mergeCell ref="N29:R29"/>
    <mergeCell ref="C31:D31"/>
    <mergeCell ref="I31:J3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xr:uid="{03FAFDF8-B39D-4982-B791-6316BD1C4428}">
          <x14:formula1>
            <xm:f>'Data Validation'!$D$120:$D$123</xm:f>
          </x14:formula1>
          <xm:sqref>I26:J29 I31:J38</xm:sqref>
        </x14:dataValidation>
        <x14:dataValidation type="list" allowBlank="1" showInputMessage="1" showErrorMessage="1" xr:uid="{8778D8BA-FC2C-4095-B89E-00FF8AF6E2F2}">
          <x14:formula1>
            <xm:f>'Data Validation'!$D$120:$D$123</xm:f>
          </x14:formula1>
          <xm:sqref>G14:H21 G9:H12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04F23-5F3E-4DBE-9CF7-35F0994647FA}">
  <sheetPr>
    <tabColor theme="5" tint="0.39997558519241921"/>
  </sheetPr>
  <dimension ref="A2:U115"/>
  <sheetViews>
    <sheetView showGridLines="0" topLeftCell="A87" zoomScaleNormal="100" workbookViewId="0">
      <selection activeCell="F88" sqref="F88:H88"/>
    </sheetView>
  </sheetViews>
  <sheetFormatPr defaultColWidth="9.140625" defaultRowHeight="14.25" x14ac:dyDescent="0.2"/>
  <cols>
    <col min="1" max="1" width="3.28515625" style="3" customWidth="1"/>
    <col min="2" max="2" width="15.7109375" style="3" customWidth="1"/>
    <col min="3" max="3" width="15.85546875" style="3" customWidth="1"/>
    <col min="4" max="4" width="14.85546875" style="3" customWidth="1"/>
    <col min="5" max="5" width="12.28515625" style="3" customWidth="1"/>
    <col min="6" max="6" width="12.7109375" style="3" customWidth="1"/>
    <col min="7" max="7" width="13.85546875" style="3" customWidth="1"/>
    <col min="8" max="8" width="9.140625" style="3"/>
    <col min="9" max="9" width="26" style="3" customWidth="1"/>
    <col min="10" max="10" width="14.42578125" style="3" customWidth="1"/>
    <col min="11" max="11" width="19.85546875" style="3" customWidth="1"/>
    <col min="12" max="12" width="26.42578125" style="3" customWidth="1"/>
    <col min="13" max="13" width="28.85546875" style="3" customWidth="1"/>
    <col min="14" max="14" width="14" style="3" customWidth="1"/>
    <col min="15" max="17" width="9.140625" style="3"/>
    <col min="18" max="18" width="11.42578125" style="3" customWidth="1"/>
    <col min="19" max="21" width="9.140625" style="3"/>
    <col min="22" max="22" width="9.42578125" style="3" customWidth="1"/>
    <col min="23" max="16384" width="9.140625" style="3"/>
  </cols>
  <sheetData>
    <row r="2" spans="1:21" s="10" customFormat="1" ht="23.45" customHeight="1" x14ac:dyDescent="0.2">
      <c r="A2" s="11"/>
      <c r="B2" s="492" t="s">
        <v>820</v>
      </c>
      <c r="C2" s="492"/>
      <c r="D2" s="492"/>
      <c r="E2" s="492"/>
      <c r="F2" s="492"/>
      <c r="G2" s="492"/>
      <c r="H2" s="492"/>
      <c r="I2" s="492"/>
      <c r="J2" s="492"/>
      <c r="K2" s="492"/>
      <c r="L2" s="492"/>
      <c r="M2" s="492"/>
      <c r="N2" s="492"/>
      <c r="O2" s="492"/>
      <c r="P2" s="492"/>
      <c r="Q2" s="492"/>
      <c r="R2" s="492"/>
      <c r="S2" s="492"/>
      <c r="T2" s="492"/>
      <c r="U2" s="492"/>
    </row>
    <row r="3" spans="1:21" ht="15" x14ac:dyDescent="0.2">
      <c r="A3" s="4"/>
      <c r="B3" s="476" t="s">
        <v>725</v>
      </c>
      <c r="C3" s="476"/>
      <c r="D3" s="476"/>
      <c r="E3" s="476"/>
      <c r="F3" s="476"/>
      <c r="G3" s="476"/>
      <c r="H3" s="476"/>
      <c r="I3" s="476"/>
      <c r="J3" s="476"/>
      <c r="K3" s="476"/>
      <c r="L3" s="476"/>
      <c r="M3" s="476"/>
      <c r="N3" s="476"/>
      <c r="O3" s="476"/>
      <c r="P3" s="476"/>
      <c r="Q3" s="476"/>
      <c r="R3" s="476"/>
      <c r="S3" s="476"/>
      <c r="T3" s="476"/>
      <c r="U3" s="476"/>
    </row>
    <row r="4" spans="1:21" ht="14.45" customHeight="1" x14ac:dyDescent="0.2">
      <c r="B4" s="468" t="s">
        <v>860</v>
      </c>
      <c r="C4" s="468"/>
      <c r="D4" s="468"/>
      <c r="E4" s="468"/>
      <c r="F4" s="468"/>
      <c r="G4" s="468"/>
      <c r="H4" s="468"/>
      <c r="I4" s="468"/>
      <c r="J4" s="468"/>
      <c r="K4" s="468"/>
      <c r="L4" s="468"/>
      <c r="M4" s="468"/>
      <c r="N4" s="468"/>
      <c r="O4" s="468"/>
      <c r="P4" s="468"/>
      <c r="Q4" s="468"/>
      <c r="R4" s="468"/>
      <c r="S4" s="468"/>
      <c r="T4" s="468"/>
      <c r="U4" s="468"/>
    </row>
    <row r="6" spans="1:21" ht="15.95" customHeight="1" x14ac:dyDescent="0.2">
      <c r="B6" s="491" t="s">
        <v>760</v>
      </c>
      <c r="C6" s="491"/>
      <c r="D6" s="491"/>
      <c r="E6" s="491"/>
      <c r="F6" s="491"/>
      <c r="G6" s="491"/>
      <c r="H6" s="491"/>
      <c r="I6" s="491"/>
      <c r="J6" s="491"/>
      <c r="K6" s="491"/>
      <c r="L6" s="491"/>
      <c r="M6" s="491"/>
      <c r="N6" s="491"/>
      <c r="O6" s="491"/>
      <c r="P6" s="491"/>
      <c r="Q6" s="491"/>
      <c r="R6" s="491"/>
      <c r="S6" s="491"/>
      <c r="T6" s="491"/>
      <c r="U6" s="491"/>
    </row>
    <row r="7" spans="1:21" s="82" customFormat="1" ht="25.5" customHeight="1" x14ac:dyDescent="0.2">
      <c r="B7" s="340" t="s">
        <v>724</v>
      </c>
      <c r="C7" s="45" t="s">
        <v>545</v>
      </c>
      <c r="D7" s="340" t="s">
        <v>94</v>
      </c>
      <c r="E7" s="340" t="s">
        <v>551</v>
      </c>
      <c r="F7" s="340" t="s">
        <v>552</v>
      </c>
      <c r="G7" s="340" t="s">
        <v>167</v>
      </c>
      <c r="H7" s="340" t="s">
        <v>565</v>
      </c>
      <c r="I7" s="340" t="s">
        <v>566</v>
      </c>
      <c r="J7" s="340" t="s">
        <v>582</v>
      </c>
      <c r="K7" s="484" t="s">
        <v>583</v>
      </c>
      <c r="L7" s="485"/>
      <c r="M7" s="485"/>
      <c r="N7" s="486"/>
      <c r="O7" s="484" t="s">
        <v>584</v>
      </c>
      <c r="P7" s="486"/>
      <c r="Q7" s="341" t="s">
        <v>692</v>
      </c>
      <c r="R7" s="340" t="s">
        <v>826</v>
      </c>
      <c r="S7" s="334" t="s">
        <v>104</v>
      </c>
      <c r="T7" s="335"/>
      <c r="U7" s="336"/>
    </row>
    <row r="8" spans="1:21" s="82" customFormat="1" ht="12.75" x14ac:dyDescent="0.2">
      <c r="B8" s="340"/>
      <c r="C8" s="340" t="s">
        <v>549</v>
      </c>
      <c r="D8" s="340"/>
      <c r="E8" s="340"/>
      <c r="F8" s="340"/>
      <c r="G8" s="340"/>
      <c r="H8" s="340"/>
      <c r="I8" s="340"/>
      <c r="J8" s="340"/>
      <c r="K8" s="341" t="s">
        <v>585</v>
      </c>
      <c r="L8" s="341" t="s">
        <v>586</v>
      </c>
      <c r="M8" s="341" t="s">
        <v>807</v>
      </c>
      <c r="N8" s="341" t="s">
        <v>808</v>
      </c>
      <c r="O8" s="341" t="s">
        <v>588</v>
      </c>
      <c r="P8" s="341" t="s">
        <v>589</v>
      </c>
      <c r="Q8" s="342"/>
      <c r="R8" s="340"/>
      <c r="S8" s="337"/>
      <c r="T8" s="338"/>
      <c r="U8" s="339"/>
    </row>
    <row r="9" spans="1:21" s="82" customFormat="1" ht="12.75" x14ac:dyDescent="0.2">
      <c r="B9" s="340"/>
      <c r="C9" s="340"/>
      <c r="D9" s="340"/>
      <c r="E9" s="340"/>
      <c r="F9" s="340"/>
      <c r="G9" s="340"/>
      <c r="H9" s="340"/>
      <c r="I9" s="340"/>
      <c r="J9" s="340"/>
      <c r="K9" s="342"/>
      <c r="L9" s="342"/>
      <c r="M9" s="342"/>
      <c r="N9" s="342"/>
      <c r="O9" s="342"/>
      <c r="P9" s="342"/>
      <c r="Q9" s="342"/>
      <c r="R9" s="340"/>
      <c r="S9" s="337"/>
      <c r="T9" s="338"/>
      <c r="U9" s="339"/>
    </row>
    <row r="10" spans="1:21" s="82" customFormat="1" ht="12.75" x14ac:dyDescent="0.2">
      <c r="B10" s="341"/>
      <c r="C10" s="341"/>
      <c r="D10" s="341"/>
      <c r="E10" s="341"/>
      <c r="F10" s="341"/>
      <c r="G10" s="341"/>
      <c r="H10" s="341"/>
      <c r="I10" s="341"/>
      <c r="J10" s="341"/>
      <c r="K10" s="342"/>
      <c r="L10" s="342" t="s">
        <v>586</v>
      </c>
      <c r="M10" s="342" t="s">
        <v>587</v>
      </c>
      <c r="N10" s="342"/>
      <c r="O10" s="342" t="s">
        <v>588</v>
      </c>
      <c r="P10" s="342" t="s">
        <v>589</v>
      </c>
      <c r="Q10" s="342"/>
      <c r="R10" s="341"/>
      <c r="S10" s="355"/>
      <c r="T10" s="377"/>
      <c r="U10" s="356"/>
    </row>
    <row r="11" spans="1:21" s="82" customFormat="1" ht="15" customHeight="1" x14ac:dyDescent="0.2">
      <c r="B11" s="46" t="s">
        <v>738</v>
      </c>
      <c r="C11" s="83"/>
      <c r="D11" s="83"/>
      <c r="E11" s="83"/>
      <c r="F11" s="83"/>
      <c r="G11" s="83"/>
      <c r="H11" s="83"/>
      <c r="I11" s="83"/>
      <c r="J11" s="83"/>
      <c r="K11" s="83"/>
      <c r="L11" s="83"/>
      <c r="M11" s="83"/>
      <c r="N11" s="83"/>
      <c r="O11" s="83"/>
      <c r="P11" s="83"/>
      <c r="Q11" s="83"/>
      <c r="R11" s="84"/>
      <c r="S11" s="75"/>
      <c r="T11" s="75"/>
      <c r="U11" s="76"/>
    </row>
    <row r="12" spans="1:21" s="25" customFormat="1" ht="12.75" x14ac:dyDescent="0.2">
      <c r="B12" s="80"/>
      <c r="C12" s="80"/>
      <c r="D12" s="80"/>
      <c r="E12" s="80"/>
      <c r="F12" s="80"/>
      <c r="G12" s="80"/>
      <c r="H12" s="230"/>
      <c r="I12" s="230"/>
      <c r="J12" s="80"/>
      <c r="K12" s="80"/>
      <c r="L12" s="80"/>
      <c r="M12" s="80"/>
      <c r="N12" s="80"/>
      <c r="O12" s="80"/>
      <c r="P12" s="80"/>
      <c r="Q12" s="80"/>
      <c r="R12" s="197" t="str">
        <f t="shared" ref="R12:R34" si="0">IF(K12=0,"",AVERAGE(ABS(L12-K12),ABS(O12-P12))/ABS(O12-K12))</f>
        <v/>
      </c>
      <c r="S12" s="327"/>
      <c r="T12" s="327"/>
      <c r="U12" s="327"/>
    </row>
    <row r="13" spans="1:21" s="25" customFormat="1" ht="12.75" x14ac:dyDescent="0.2">
      <c r="B13" s="80"/>
      <c r="C13" s="80"/>
      <c r="D13" s="78"/>
      <c r="E13" s="80"/>
      <c r="F13" s="80"/>
      <c r="G13" s="80"/>
      <c r="H13" s="231"/>
      <c r="I13" s="231"/>
      <c r="J13" s="78"/>
      <c r="K13" s="78"/>
      <c r="L13" s="78"/>
      <c r="M13" s="78"/>
      <c r="N13" s="78"/>
      <c r="O13" s="78"/>
      <c r="P13" s="78"/>
      <c r="Q13" s="78"/>
      <c r="R13" s="197" t="str">
        <f t="shared" si="0"/>
        <v/>
      </c>
      <c r="S13" s="327"/>
      <c r="T13" s="327"/>
      <c r="U13" s="327"/>
    </row>
    <row r="14" spans="1:21" s="25" customFormat="1" ht="12.75" x14ac:dyDescent="0.2">
      <c r="B14" s="80"/>
      <c r="C14" s="80"/>
      <c r="D14" s="78"/>
      <c r="E14" s="80"/>
      <c r="F14" s="80"/>
      <c r="G14" s="80"/>
      <c r="H14" s="231"/>
      <c r="I14" s="231"/>
      <c r="J14" s="78"/>
      <c r="K14" s="78"/>
      <c r="L14" s="78"/>
      <c r="M14" s="78"/>
      <c r="N14" s="78"/>
      <c r="O14" s="78"/>
      <c r="P14" s="78"/>
      <c r="Q14" s="78"/>
      <c r="R14" s="197" t="str">
        <f t="shared" si="0"/>
        <v/>
      </c>
      <c r="S14" s="327"/>
      <c r="T14" s="327"/>
      <c r="U14" s="327"/>
    </row>
    <row r="15" spans="1:21" s="25" customFormat="1" ht="12.75" x14ac:dyDescent="0.2">
      <c r="B15" s="78"/>
      <c r="C15" s="78"/>
      <c r="D15" s="78"/>
      <c r="E15" s="78"/>
      <c r="F15" s="78"/>
      <c r="G15" s="78"/>
      <c r="H15" s="231"/>
      <c r="I15" s="231"/>
      <c r="J15" s="78"/>
      <c r="K15" s="78"/>
      <c r="L15" s="78"/>
      <c r="M15" s="78"/>
      <c r="N15" s="78"/>
      <c r="O15" s="78"/>
      <c r="P15" s="78"/>
      <c r="Q15" s="78"/>
      <c r="R15" s="197" t="str">
        <f t="shared" si="0"/>
        <v/>
      </c>
      <c r="S15" s="327"/>
      <c r="T15" s="327"/>
      <c r="U15" s="327"/>
    </row>
    <row r="16" spans="1:21" s="25" customFormat="1" ht="12.75" x14ac:dyDescent="0.2">
      <c r="B16" s="81"/>
      <c r="C16" s="81"/>
      <c r="D16" s="81"/>
      <c r="E16" s="81"/>
      <c r="F16" s="81"/>
      <c r="G16" s="81"/>
      <c r="H16" s="232"/>
      <c r="I16" s="232"/>
      <c r="J16" s="81"/>
      <c r="K16" s="81"/>
      <c r="L16" s="81"/>
      <c r="M16" s="81"/>
      <c r="N16" s="81"/>
      <c r="O16" s="81"/>
      <c r="P16" s="81"/>
      <c r="Q16" s="81"/>
      <c r="R16" s="197" t="str">
        <f t="shared" si="0"/>
        <v/>
      </c>
      <c r="S16" s="327"/>
      <c r="T16" s="327"/>
      <c r="U16" s="327"/>
    </row>
    <row r="17" spans="2:21" s="82" customFormat="1" ht="15" customHeight="1" x14ac:dyDescent="0.2">
      <c r="B17" s="46" t="s">
        <v>800</v>
      </c>
      <c r="C17" s="83"/>
      <c r="D17" s="83"/>
      <c r="E17" s="83"/>
      <c r="F17" s="83"/>
      <c r="G17" s="83"/>
      <c r="H17" s="251"/>
      <c r="I17" s="251"/>
      <c r="J17" s="83"/>
      <c r="K17" s="83"/>
      <c r="L17" s="83"/>
      <c r="M17" s="83"/>
      <c r="N17" s="83"/>
      <c r="O17" s="83"/>
      <c r="P17" s="83"/>
      <c r="Q17" s="83"/>
      <c r="R17" s="198"/>
      <c r="S17" s="75"/>
      <c r="T17" s="75"/>
      <c r="U17" s="76"/>
    </row>
    <row r="18" spans="2:21" s="25" customFormat="1" ht="12.75" x14ac:dyDescent="0.2">
      <c r="B18" s="136"/>
      <c r="C18" s="136"/>
      <c r="D18" s="136"/>
      <c r="E18" s="136"/>
      <c r="F18" s="136"/>
      <c r="G18" s="136"/>
      <c r="H18" s="234"/>
      <c r="I18" s="234"/>
      <c r="J18" s="136"/>
      <c r="K18" s="136"/>
      <c r="L18" s="136"/>
      <c r="M18" s="136"/>
      <c r="N18" s="136"/>
      <c r="O18" s="136"/>
      <c r="P18" s="136"/>
      <c r="Q18" s="136"/>
      <c r="R18" s="197" t="str">
        <f t="shared" si="0"/>
        <v/>
      </c>
      <c r="S18" s="326"/>
      <c r="T18" s="326"/>
      <c r="U18" s="326"/>
    </row>
    <row r="19" spans="2:21" s="25" customFormat="1" ht="12.75" x14ac:dyDescent="0.2">
      <c r="B19" s="134"/>
      <c r="C19" s="134"/>
      <c r="D19" s="134"/>
      <c r="E19" s="134"/>
      <c r="F19" s="134"/>
      <c r="G19" s="134"/>
      <c r="H19" s="235"/>
      <c r="I19" s="235"/>
      <c r="J19" s="134"/>
      <c r="K19" s="134"/>
      <c r="L19" s="134"/>
      <c r="M19" s="134"/>
      <c r="N19" s="134"/>
      <c r="O19" s="134"/>
      <c r="P19" s="134"/>
      <c r="Q19" s="134"/>
      <c r="R19" s="197" t="str">
        <f t="shared" si="0"/>
        <v/>
      </c>
      <c r="S19" s="326"/>
      <c r="T19" s="326"/>
      <c r="U19" s="326"/>
    </row>
    <row r="20" spans="2:21" s="25" customFormat="1" ht="12.75" x14ac:dyDescent="0.2">
      <c r="B20" s="134"/>
      <c r="C20" s="134"/>
      <c r="D20" s="134"/>
      <c r="E20" s="134"/>
      <c r="F20" s="134"/>
      <c r="G20" s="134"/>
      <c r="H20" s="235"/>
      <c r="I20" s="235"/>
      <c r="J20" s="134"/>
      <c r="K20" s="134"/>
      <c r="L20" s="134"/>
      <c r="M20" s="134"/>
      <c r="N20" s="134"/>
      <c r="O20" s="134"/>
      <c r="P20" s="134"/>
      <c r="Q20" s="134"/>
      <c r="R20" s="197" t="str">
        <f t="shared" si="0"/>
        <v/>
      </c>
      <c r="S20" s="326"/>
      <c r="T20" s="326"/>
      <c r="U20" s="326"/>
    </row>
    <row r="21" spans="2:21" s="25" customFormat="1" ht="12.75" x14ac:dyDescent="0.2">
      <c r="B21" s="134"/>
      <c r="C21" s="134"/>
      <c r="D21" s="134"/>
      <c r="E21" s="134"/>
      <c r="F21" s="134"/>
      <c r="G21" s="134"/>
      <c r="H21" s="235"/>
      <c r="I21" s="235"/>
      <c r="J21" s="134"/>
      <c r="K21" s="134"/>
      <c r="L21" s="134"/>
      <c r="M21" s="134"/>
      <c r="N21" s="134"/>
      <c r="O21" s="134"/>
      <c r="P21" s="134"/>
      <c r="Q21" s="134"/>
      <c r="R21" s="197" t="str">
        <f t="shared" si="0"/>
        <v/>
      </c>
      <c r="S21" s="326"/>
      <c r="T21" s="326"/>
      <c r="U21" s="326"/>
    </row>
    <row r="22" spans="2:21" s="25" customFormat="1" ht="12.75" x14ac:dyDescent="0.2">
      <c r="B22" s="137"/>
      <c r="C22" s="137"/>
      <c r="D22" s="137"/>
      <c r="E22" s="137"/>
      <c r="F22" s="137"/>
      <c r="G22" s="137"/>
      <c r="H22" s="248"/>
      <c r="I22" s="248"/>
      <c r="J22" s="137"/>
      <c r="K22" s="137"/>
      <c r="L22" s="137"/>
      <c r="M22" s="137"/>
      <c r="N22" s="137"/>
      <c r="O22" s="137"/>
      <c r="P22" s="137"/>
      <c r="Q22" s="137"/>
      <c r="R22" s="197" t="str">
        <f t="shared" si="0"/>
        <v/>
      </c>
      <c r="S22" s="326"/>
      <c r="T22" s="326"/>
      <c r="U22" s="326"/>
    </row>
    <row r="23" spans="2:21" s="82" customFormat="1" ht="15" customHeight="1" x14ac:dyDescent="0.2">
      <c r="B23" s="46" t="s">
        <v>630</v>
      </c>
      <c r="C23" s="83"/>
      <c r="D23" s="83"/>
      <c r="E23" s="83"/>
      <c r="F23" s="83"/>
      <c r="G23" s="83"/>
      <c r="H23" s="251"/>
      <c r="I23" s="251"/>
      <c r="J23" s="83"/>
      <c r="K23" s="83"/>
      <c r="L23" s="83"/>
      <c r="M23" s="83"/>
      <c r="N23" s="83"/>
      <c r="O23" s="83"/>
      <c r="P23" s="83"/>
      <c r="Q23" s="83"/>
      <c r="R23" s="198"/>
      <c r="S23" s="75"/>
      <c r="T23" s="75"/>
      <c r="U23" s="76"/>
    </row>
    <row r="24" spans="2:21" s="25" customFormat="1" ht="12.75" x14ac:dyDescent="0.2">
      <c r="B24" s="80"/>
      <c r="C24" s="80"/>
      <c r="D24" s="80"/>
      <c r="E24" s="80"/>
      <c r="F24" s="80"/>
      <c r="G24" s="80"/>
      <c r="H24" s="230"/>
      <c r="I24" s="230"/>
      <c r="J24" s="80"/>
      <c r="K24" s="80"/>
      <c r="L24" s="80"/>
      <c r="M24" s="85"/>
      <c r="N24" s="85"/>
      <c r="O24" s="85"/>
      <c r="P24" s="80"/>
      <c r="Q24" s="80"/>
      <c r="R24" s="197" t="str">
        <f t="shared" si="0"/>
        <v/>
      </c>
      <c r="S24" s="327"/>
      <c r="T24" s="327"/>
      <c r="U24" s="327"/>
    </row>
    <row r="25" spans="2:21" s="25" customFormat="1" ht="12.75" x14ac:dyDescent="0.2">
      <c r="B25" s="78"/>
      <c r="C25" s="78"/>
      <c r="D25" s="78"/>
      <c r="E25" s="78"/>
      <c r="F25" s="78"/>
      <c r="G25" s="78"/>
      <c r="H25" s="231"/>
      <c r="I25" s="231"/>
      <c r="J25" s="79"/>
      <c r="K25" s="79"/>
      <c r="L25" s="79"/>
      <c r="M25" s="79"/>
      <c r="N25" s="79"/>
      <c r="O25" s="79"/>
      <c r="P25" s="78"/>
      <c r="Q25" s="78"/>
      <c r="R25" s="197" t="str">
        <f t="shared" si="0"/>
        <v/>
      </c>
      <c r="S25" s="327"/>
      <c r="T25" s="327"/>
      <c r="U25" s="327"/>
    </row>
    <row r="26" spans="2:21" s="25" customFormat="1" ht="12.75" x14ac:dyDescent="0.2">
      <c r="B26" s="78"/>
      <c r="C26" s="78"/>
      <c r="D26" s="78"/>
      <c r="E26" s="78"/>
      <c r="F26" s="78"/>
      <c r="G26" s="78"/>
      <c r="H26" s="231"/>
      <c r="I26" s="231"/>
      <c r="J26" s="79"/>
      <c r="K26" s="79"/>
      <c r="L26" s="79"/>
      <c r="M26" s="79"/>
      <c r="N26" s="79"/>
      <c r="O26" s="79"/>
      <c r="P26" s="78"/>
      <c r="Q26" s="78"/>
      <c r="R26" s="197" t="str">
        <f t="shared" si="0"/>
        <v/>
      </c>
      <c r="S26" s="327"/>
      <c r="T26" s="327"/>
      <c r="U26" s="327"/>
    </row>
    <row r="27" spans="2:21" s="25" customFormat="1" ht="12.75" x14ac:dyDescent="0.2">
      <c r="B27" s="78"/>
      <c r="C27" s="78"/>
      <c r="D27" s="78"/>
      <c r="E27" s="78"/>
      <c r="F27" s="78"/>
      <c r="G27" s="78"/>
      <c r="H27" s="231"/>
      <c r="I27" s="231"/>
      <c r="J27" s="79"/>
      <c r="K27" s="79"/>
      <c r="L27" s="79"/>
      <c r="M27" s="79"/>
      <c r="N27" s="79"/>
      <c r="O27" s="79"/>
      <c r="P27" s="78"/>
      <c r="Q27" s="78"/>
      <c r="R27" s="197" t="str">
        <f t="shared" si="0"/>
        <v/>
      </c>
      <c r="S27" s="327"/>
      <c r="T27" s="327"/>
      <c r="U27" s="327"/>
    </row>
    <row r="28" spans="2:21" s="25" customFormat="1" ht="12.75" x14ac:dyDescent="0.2">
      <c r="B28" s="78"/>
      <c r="C28" s="78"/>
      <c r="D28" s="78"/>
      <c r="E28" s="78"/>
      <c r="F28" s="78"/>
      <c r="G28" s="78"/>
      <c r="H28" s="231"/>
      <c r="I28" s="231"/>
      <c r="J28" s="79"/>
      <c r="K28" s="79"/>
      <c r="L28" s="79"/>
      <c r="M28" s="79"/>
      <c r="N28" s="79"/>
      <c r="O28" s="79"/>
      <c r="P28" s="78"/>
      <c r="Q28" s="78"/>
      <c r="R28" s="197" t="str">
        <f t="shared" si="0"/>
        <v/>
      </c>
      <c r="S28" s="327"/>
      <c r="T28" s="327"/>
      <c r="U28" s="327"/>
    </row>
    <row r="29" spans="2:21" s="82" customFormat="1" ht="15" customHeight="1" x14ac:dyDescent="0.2">
      <c r="B29" s="46" t="s">
        <v>799</v>
      </c>
      <c r="C29" s="83"/>
      <c r="D29" s="83"/>
      <c r="E29" s="83"/>
      <c r="F29" s="83"/>
      <c r="G29" s="83"/>
      <c r="H29" s="251"/>
      <c r="I29" s="251"/>
      <c r="J29" s="83"/>
      <c r="K29" s="83"/>
      <c r="L29" s="83"/>
      <c r="M29" s="83"/>
      <c r="N29" s="83"/>
      <c r="O29" s="83"/>
      <c r="P29" s="83"/>
      <c r="Q29" s="83"/>
      <c r="R29" s="198"/>
      <c r="S29" s="75"/>
      <c r="T29" s="75"/>
      <c r="U29" s="76"/>
    </row>
    <row r="30" spans="2:21" s="25" customFormat="1" ht="12.75" x14ac:dyDescent="0.2">
      <c r="B30" s="136"/>
      <c r="C30" s="136"/>
      <c r="D30" s="136"/>
      <c r="E30" s="136"/>
      <c r="F30" s="136"/>
      <c r="G30" s="136"/>
      <c r="H30" s="234"/>
      <c r="I30" s="234"/>
      <c r="J30" s="139"/>
      <c r="K30" s="139"/>
      <c r="L30" s="139"/>
      <c r="M30" s="139"/>
      <c r="N30" s="139"/>
      <c r="O30" s="139"/>
      <c r="P30" s="136"/>
      <c r="Q30" s="136"/>
      <c r="R30" s="197" t="str">
        <f t="shared" si="0"/>
        <v/>
      </c>
      <c r="S30" s="326"/>
      <c r="T30" s="326"/>
      <c r="U30" s="326"/>
    </row>
    <row r="31" spans="2:21" s="25" customFormat="1" ht="12.75" x14ac:dyDescent="0.2">
      <c r="B31" s="134"/>
      <c r="C31" s="134"/>
      <c r="D31" s="134"/>
      <c r="E31" s="134"/>
      <c r="F31" s="134"/>
      <c r="G31" s="134"/>
      <c r="H31" s="235"/>
      <c r="I31" s="235"/>
      <c r="J31" s="135"/>
      <c r="K31" s="135"/>
      <c r="L31" s="135"/>
      <c r="M31" s="135"/>
      <c r="N31" s="135"/>
      <c r="O31" s="135"/>
      <c r="P31" s="134"/>
      <c r="Q31" s="134"/>
      <c r="R31" s="197" t="str">
        <f t="shared" si="0"/>
        <v/>
      </c>
      <c r="S31" s="326"/>
      <c r="T31" s="326"/>
      <c r="U31" s="326"/>
    </row>
    <row r="32" spans="2:21" s="25" customFormat="1" ht="12.75" x14ac:dyDescent="0.2">
      <c r="B32" s="134"/>
      <c r="C32" s="134"/>
      <c r="D32" s="134"/>
      <c r="E32" s="134"/>
      <c r="F32" s="134"/>
      <c r="G32" s="134"/>
      <c r="H32" s="235"/>
      <c r="I32" s="235"/>
      <c r="J32" s="135"/>
      <c r="K32" s="135"/>
      <c r="L32" s="135"/>
      <c r="M32" s="135"/>
      <c r="N32" s="135"/>
      <c r="O32" s="135"/>
      <c r="P32" s="134"/>
      <c r="Q32" s="134"/>
      <c r="R32" s="197" t="str">
        <f t="shared" si="0"/>
        <v/>
      </c>
      <c r="S32" s="326"/>
      <c r="T32" s="326"/>
      <c r="U32" s="326"/>
    </row>
    <row r="33" spans="2:21" s="25" customFormat="1" ht="12.75" x14ac:dyDescent="0.2">
      <c r="B33" s="134"/>
      <c r="C33" s="134"/>
      <c r="D33" s="134"/>
      <c r="E33" s="134"/>
      <c r="F33" s="134"/>
      <c r="G33" s="134"/>
      <c r="H33" s="235"/>
      <c r="I33" s="235"/>
      <c r="J33" s="135"/>
      <c r="K33" s="135"/>
      <c r="L33" s="135"/>
      <c r="M33" s="135"/>
      <c r="N33" s="135"/>
      <c r="O33" s="135"/>
      <c r="P33" s="134"/>
      <c r="Q33" s="134"/>
      <c r="R33" s="197" t="str">
        <f t="shared" si="0"/>
        <v/>
      </c>
      <c r="S33" s="326"/>
      <c r="T33" s="326"/>
      <c r="U33" s="326"/>
    </row>
    <row r="34" spans="2:21" s="25" customFormat="1" ht="12.75" x14ac:dyDescent="0.2">
      <c r="B34" s="134"/>
      <c r="C34" s="134"/>
      <c r="D34" s="134"/>
      <c r="E34" s="134"/>
      <c r="F34" s="134"/>
      <c r="G34" s="134"/>
      <c r="H34" s="235"/>
      <c r="I34" s="235"/>
      <c r="J34" s="135"/>
      <c r="K34" s="135"/>
      <c r="L34" s="135"/>
      <c r="M34" s="252"/>
      <c r="N34" s="135"/>
      <c r="O34" s="135"/>
      <c r="P34" s="134"/>
      <c r="Q34" s="134"/>
      <c r="R34" s="197" t="str">
        <f t="shared" si="0"/>
        <v/>
      </c>
      <c r="S34" s="326"/>
      <c r="T34" s="326"/>
      <c r="U34" s="326"/>
    </row>
    <row r="35" spans="2:21" x14ac:dyDescent="0.2">
      <c r="S35" s="25"/>
      <c r="T35" s="25"/>
      <c r="U35" s="25"/>
    </row>
    <row r="36" spans="2:21" ht="15.95" customHeight="1" x14ac:dyDescent="0.2">
      <c r="B36" s="491" t="s">
        <v>769</v>
      </c>
      <c r="C36" s="491"/>
      <c r="D36" s="491"/>
      <c r="E36" s="491"/>
      <c r="F36" s="491"/>
      <c r="G36" s="491"/>
      <c r="H36" s="491"/>
      <c r="I36" s="491"/>
      <c r="J36" s="491"/>
      <c r="K36" s="491"/>
      <c r="L36" s="491"/>
      <c r="M36" s="491"/>
      <c r="N36" s="491"/>
      <c r="O36" s="491"/>
      <c r="P36" s="491"/>
      <c r="S36" s="25"/>
      <c r="T36" s="25"/>
      <c r="U36" s="25"/>
    </row>
    <row r="37" spans="2:21" ht="15" customHeight="1" x14ac:dyDescent="0.2">
      <c r="B37" s="340" t="s">
        <v>724</v>
      </c>
      <c r="C37" s="45" t="s">
        <v>545</v>
      </c>
      <c r="D37" s="340" t="s">
        <v>570</v>
      </c>
      <c r="E37" s="340"/>
      <c r="F37" s="484" t="s">
        <v>571</v>
      </c>
      <c r="G37" s="485"/>
      <c r="H37" s="486"/>
      <c r="I37" s="484" t="s">
        <v>572</v>
      </c>
      <c r="J37" s="485"/>
      <c r="K37" s="485"/>
      <c r="L37" s="486"/>
      <c r="M37" s="340" t="s">
        <v>859</v>
      </c>
      <c r="N37" s="334" t="s">
        <v>104</v>
      </c>
      <c r="O37" s="335"/>
      <c r="P37" s="336"/>
    </row>
    <row r="38" spans="2:21" ht="14.25" customHeight="1" x14ac:dyDescent="0.2">
      <c r="B38" s="340"/>
      <c r="C38" s="340" t="s">
        <v>549</v>
      </c>
      <c r="D38" s="340" t="s">
        <v>854</v>
      </c>
      <c r="E38" s="340" t="s">
        <v>573</v>
      </c>
      <c r="F38" s="340" t="s">
        <v>574</v>
      </c>
      <c r="G38" s="340" t="s">
        <v>575</v>
      </c>
      <c r="H38" s="340" t="s">
        <v>548</v>
      </c>
      <c r="I38" s="340" t="s">
        <v>576</v>
      </c>
      <c r="J38" s="340" t="s">
        <v>577</v>
      </c>
      <c r="K38" s="340" t="s">
        <v>578</v>
      </c>
      <c r="L38" s="341" t="s">
        <v>691</v>
      </c>
      <c r="M38" s="340"/>
      <c r="N38" s="337"/>
      <c r="O38" s="338"/>
      <c r="P38" s="339"/>
    </row>
    <row r="39" spans="2:21" x14ac:dyDescent="0.2">
      <c r="B39" s="340"/>
      <c r="C39" s="340"/>
      <c r="D39" s="340"/>
      <c r="E39" s="340"/>
      <c r="F39" s="340"/>
      <c r="G39" s="340"/>
      <c r="H39" s="340"/>
      <c r="I39" s="340"/>
      <c r="J39" s="340"/>
      <c r="K39" s="340"/>
      <c r="L39" s="342"/>
      <c r="M39" s="340"/>
      <c r="N39" s="337"/>
      <c r="O39" s="338"/>
      <c r="P39" s="339"/>
    </row>
    <row r="40" spans="2:21" ht="21.95" customHeight="1" x14ac:dyDescent="0.2">
      <c r="B40" s="341"/>
      <c r="C40" s="341"/>
      <c r="D40" s="341"/>
      <c r="E40" s="341"/>
      <c r="F40" s="341"/>
      <c r="G40" s="341"/>
      <c r="H40" s="341"/>
      <c r="I40" s="341"/>
      <c r="J40" s="341"/>
      <c r="K40" s="341"/>
      <c r="L40" s="342"/>
      <c r="M40" s="340"/>
      <c r="N40" s="355"/>
      <c r="O40" s="377"/>
      <c r="P40" s="356"/>
    </row>
    <row r="41" spans="2:21" x14ac:dyDescent="0.2">
      <c r="B41" s="46" t="s">
        <v>738</v>
      </c>
      <c r="C41" s="83"/>
      <c r="D41" s="83"/>
      <c r="E41" s="83"/>
      <c r="F41" s="83"/>
      <c r="G41" s="83"/>
      <c r="H41" s="83"/>
      <c r="I41" s="83"/>
      <c r="J41" s="83"/>
      <c r="K41" s="83"/>
      <c r="L41" s="84"/>
      <c r="M41" s="84"/>
      <c r="N41" s="75"/>
      <c r="O41" s="75"/>
      <c r="P41" s="76"/>
    </row>
    <row r="42" spans="2:21" x14ac:dyDescent="0.2">
      <c r="B42" s="80"/>
      <c r="C42" s="80"/>
      <c r="D42" s="80"/>
      <c r="E42" s="80"/>
      <c r="F42" s="80"/>
      <c r="G42" s="80"/>
      <c r="H42" s="80"/>
      <c r="I42" s="80"/>
      <c r="J42" s="230"/>
      <c r="K42" s="230"/>
      <c r="L42" s="80"/>
      <c r="M42" s="80"/>
      <c r="N42" s="327"/>
      <c r="O42" s="327"/>
      <c r="P42" s="327"/>
    </row>
    <row r="43" spans="2:21" x14ac:dyDescent="0.2">
      <c r="B43" s="78"/>
      <c r="C43" s="78"/>
      <c r="D43" s="78"/>
      <c r="E43" s="78"/>
      <c r="F43" s="78"/>
      <c r="G43" s="78"/>
      <c r="H43" s="78"/>
      <c r="I43" s="78"/>
      <c r="J43" s="231"/>
      <c r="K43" s="231"/>
      <c r="L43" s="78"/>
      <c r="M43" s="78"/>
      <c r="N43" s="327"/>
      <c r="O43" s="327"/>
      <c r="P43" s="327"/>
    </row>
    <row r="44" spans="2:21" x14ac:dyDescent="0.2">
      <c r="B44" s="78"/>
      <c r="C44" s="78"/>
      <c r="D44" s="78"/>
      <c r="E44" s="78"/>
      <c r="F44" s="78"/>
      <c r="G44" s="78"/>
      <c r="H44" s="78"/>
      <c r="I44" s="78"/>
      <c r="J44" s="231"/>
      <c r="K44" s="231"/>
      <c r="L44" s="78"/>
      <c r="M44" s="78"/>
      <c r="N44" s="327"/>
      <c r="O44" s="327"/>
      <c r="P44" s="327"/>
    </row>
    <row r="45" spans="2:21" x14ac:dyDescent="0.2">
      <c r="B45" s="78"/>
      <c r="C45" s="78"/>
      <c r="D45" s="78"/>
      <c r="E45" s="78"/>
      <c r="F45" s="78"/>
      <c r="G45" s="78"/>
      <c r="H45" s="78"/>
      <c r="I45" s="78"/>
      <c r="J45" s="231"/>
      <c r="K45" s="231"/>
      <c r="L45" s="78"/>
      <c r="M45" s="78"/>
      <c r="N45" s="327"/>
      <c r="O45" s="327"/>
      <c r="P45" s="327"/>
    </row>
    <row r="46" spans="2:21" x14ac:dyDescent="0.2">
      <c r="B46" s="81"/>
      <c r="C46" s="81"/>
      <c r="D46" s="81"/>
      <c r="E46" s="81"/>
      <c r="F46" s="81"/>
      <c r="G46" s="81"/>
      <c r="H46" s="81"/>
      <c r="I46" s="81"/>
      <c r="J46" s="232"/>
      <c r="K46" s="232"/>
      <c r="L46" s="81"/>
      <c r="M46" s="81"/>
      <c r="N46" s="327"/>
      <c r="O46" s="327"/>
      <c r="P46" s="327"/>
    </row>
    <row r="47" spans="2:21" x14ac:dyDescent="0.2">
      <c r="B47" s="46" t="s">
        <v>800</v>
      </c>
      <c r="C47" s="83"/>
      <c r="D47" s="83"/>
      <c r="E47" s="83"/>
      <c r="F47" s="83"/>
      <c r="G47" s="83"/>
      <c r="H47" s="83"/>
      <c r="I47" s="83"/>
      <c r="J47" s="251"/>
      <c r="K47" s="251"/>
      <c r="L47" s="84"/>
      <c r="M47" s="84"/>
      <c r="N47" s="75"/>
      <c r="O47" s="75"/>
      <c r="P47" s="76"/>
    </row>
    <row r="48" spans="2:21" x14ac:dyDescent="0.2">
      <c r="B48" s="136"/>
      <c r="C48" s="136"/>
      <c r="D48" s="136"/>
      <c r="E48" s="136"/>
      <c r="F48" s="136"/>
      <c r="G48" s="136"/>
      <c r="H48" s="136"/>
      <c r="I48" s="136"/>
      <c r="J48" s="234"/>
      <c r="K48" s="234"/>
      <c r="L48" s="136"/>
      <c r="M48" s="136"/>
      <c r="N48" s="326"/>
      <c r="O48" s="326"/>
      <c r="P48" s="326"/>
    </row>
    <row r="49" spans="2:16" x14ac:dyDescent="0.2">
      <c r="B49" s="134"/>
      <c r="C49" s="134"/>
      <c r="D49" s="134"/>
      <c r="E49" s="134"/>
      <c r="F49" s="134"/>
      <c r="G49" s="134"/>
      <c r="H49" s="134"/>
      <c r="I49" s="134"/>
      <c r="J49" s="235"/>
      <c r="K49" s="235"/>
      <c r="L49" s="134"/>
      <c r="M49" s="134"/>
      <c r="N49" s="326"/>
      <c r="O49" s="326"/>
      <c r="P49" s="326"/>
    </row>
    <row r="50" spans="2:16" x14ac:dyDescent="0.2">
      <c r="B50" s="134"/>
      <c r="C50" s="134"/>
      <c r="D50" s="134"/>
      <c r="E50" s="134"/>
      <c r="F50" s="134"/>
      <c r="G50" s="134"/>
      <c r="H50" s="134"/>
      <c r="I50" s="134"/>
      <c r="J50" s="235"/>
      <c r="K50" s="235"/>
      <c r="L50" s="134"/>
      <c r="M50" s="134"/>
      <c r="N50" s="326"/>
      <c r="O50" s="326"/>
      <c r="P50" s="326"/>
    </row>
    <row r="51" spans="2:16" x14ac:dyDescent="0.2">
      <c r="B51" s="134"/>
      <c r="C51" s="134"/>
      <c r="D51" s="134"/>
      <c r="E51" s="134"/>
      <c r="F51" s="134"/>
      <c r="G51" s="134"/>
      <c r="H51" s="134"/>
      <c r="I51" s="134"/>
      <c r="J51" s="235"/>
      <c r="K51" s="235"/>
      <c r="L51" s="134"/>
      <c r="M51" s="134"/>
      <c r="N51" s="326"/>
      <c r="O51" s="326"/>
      <c r="P51" s="326"/>
    </row>
    <row r="52" spans="2:16" x14ac:dyDescent="0.2">
      <c r="B52" s="137"/>
      <c r="C52" s="137"/>
      <c r="D52" s="137"/>
      <c r="E52" s="137"/>
      <c r="F52" s="137"/>
      <c r="G52" s="137"/>
      <c r="H52" s="137"/>
      <c r="I52" s="137"/>
      <c r="J52" s="248"/>
      <c r="K52" s="248"/>
      <c r="L52" s="137"/>
      <c r="M52" s="137"/>
      <c r="N52" s="326"/>
      <c r="O52" s="326"/>
      <c r="P52" s="326"/>
    </row>
    <row r="53" spans="2:16" x14ac:dyDescent="0.2">
      <c r="B53" s="46" t="s">
        <v>630</v>
      </c>
      <c r="C53" s="83"/>
      <c r="D53" s="83"/>
      <c r="E53" s="83"/>
      <c r="F53" s="83"/>
      <c r="G53" s="83"/>
      <c r="H53" s="83"/>
      <c r="I53" s="83"/>
      <c r="J53" s="251"/>
      <c r="K53" s="251"/>
      <c r="L53" s="84"/>
      <c r="M53" s="84"/>
      <c r="N53" s="75"/>
      <c r="O53" s="75"/>
      <c r="P53" s="76"/>
    </row>
    <row r="54" spans="2:16" x14ac:dyDescent="0.2">
      <c r="B54" s="80"/>
      <c r="C54" s="80"/>
      <c r="D54" s="80"/>
      <c r="E54" s="80"/>
      <c r="F54" s="80"/>
      <c r="G54" s="80"/>
      <c r="H54" s="80"/>
      <c r="I54" s="80"/>
      <c r="J54" s="230"/>
      <c r="K54" s="230"/>
      <c r="L54" s="80"/>
      <c r="M54" s="80"/>
      <c r="N54" s="327"/>
      <c r="O54" s="327"/>
      <c r="P54" s="327"/>
    </row>
    <row r="55" spans="2:16" x14ac:dyDescent="0.2">
      <c r="B55" s="78"/>
      <c r="C55" s="78"/>
      <c r="D55" s="78"/>
      <c r="E55" s="78"/>
      <c r="F55" s="78"/>
      <c r="G55" s="78"/>
      <c r="H55" s="78"/>
      <c r="I55" s="78"/>
      <c r="J55" s="231"/>
      <c r="K55" s="231"/>
      <c r="L55" s="78"/>
      <c r="M55" s="78"/>
      <c r="N55" s="327"/>
      <c r="O55" s="327"/>
      <c r="P55" s="327"/>
    </row>
    <row r="56" spans="2:16" x14ac:dyDescent="0.2">
      <c r="B56" s="78"/>
      <c r="C56" s="78"/>
      <c r="D56" s="78"/>
      <c r="E56" s="78"/>
      <c r="F56" s="78"/>
      <c r="G56" s="78"/>
      <c r="H56" s="78"/>
      <c r="I56" s="78"/>
      <c r="J56" s="231"/>
      <c r="K56" s="231"/>
      <c r="L56" s="78"/>
      <c r="M56" s="78"/>
      <c r="N56" s="327"/>
      <c r="O56" s="327"/>
      <c r="P56" s="327"/>
    </row>
    <row r="57" spans="2:16" x14ac:dyDescent="0.2">
      <c r="B57" s="78"/>
      <c r="C57" s="78"/>
      <c r="D57" s="78"/>
      <c r="E57" s="78"/>
      <c r="F57" s="78"/>
      <c r="G57" s="78"/>
      <c r="H57" s="78"/>
      <c r="I57" s="78"/>
      <c r="J57" s="231"/>
      <c r="K57" s="231"/>
      <c r="L57" s="78"/>
      <c r="M57" s="78"/>
      <c r="N57" s="327"/>
      <c r="O57" s="327"/>
      <c r="P57" s="327"/>
    </row>
    <row r="58" spans="2:16" x14ac:dyDescent="0.2">
      <c r="B58" s="78"/>
      <c r="C58" s="78"/>
      <c r="D58" s="78"/>
      <c r="E58" s="78"/>
      <c r="F58" s="78"/>
      <c r="G58" s="78"/>
      <c r="H58" s="78"/>
      <c r="I58" s="78"/>
      <c r="J58" s="231"/>
      <c r="K58" s="231"/>
      <c r="L58" s="78"/>
      <c r="M58" s="78"/>
      <c r="N58" s="327"/>
      <c r="O58" s="327"/>
      <c r="P58" s="327"/>
    </row>
    <row r="59" spans="2:16" x14ac:dyDescent="0.2">
      <c r="B59" s="46" t="s">
        <v>799</v>
      </c>
      <c r="C59" s="83"/>
      <c r="D59" s="83"/>
      <c r="E59" s="83"/>
      <c r="F59" s="83"/>
      <c r="G59" s="83"/>
      <c r="H59" s="83"/>
      <c r="I59" s="83"/>
      <c r="J59" s="251"/>
      <c r="K59" s="251"/>
      <c r="L59" s="84"/>
      <c r="M59" s="84"/>
      <c r="N59" s="75"/>
      <c r="O59" s="75"/>
      <c r="P59" s="76"/>
    </row>
    <row r="60" spans="2:16" x14ac:dyDescent="0.2">
      <c r="B60" s="136"/>
      <c r="C60" s="136"/>
      <c r="D60" s="136"/>
      <c r="E60" s="136"/>
      <c r="F60" s="136"/>
      <c r="G60" s="136"/>
      <c r="H60" s="136"/>
      <c r="I60" s="136"/>
      <c r="J60" s="234"/>
      <c r="K60" s="234"/>
      <c r="L60" s="136"/>
      <c r="M60" s="136"/>
      <c r="N60" s="326"/>
      <c r="O60" s="326"/>
      <c r="P60" s="326"/>
    </row>
    <row r="61" spans="2:16" x14ac:dyDescent="0.2">
      <c r="B61" s="134"/>
      <c r="C61" s="134"/>
      <c r="D61" s="134"/>
      <c r="E61" s="134"/>
      <c r="F61" s="134"/>
      <c r="G61" s="134"/>
      <c r="H61" s="134"/>
      <c r="I61" s="134"/>
      <c r="J61" s="235"/>
      <c r="K61" s="235"/>
      <c r="L61" s="134"/>
      <c r="M61" s="134"/>
      <c r="N61" s="326"/>
      <c r="O61" s="326"/>
      <c r="P61" s="326"/>
    </row>
    <row r="62" spans="2:16" x14ac:dyDescent="0.2">
      <c r="B62" s="134"/>
      <c r="C62" s="134"/>
      <c r="D62" s="134"/>
      <c r="E62" s="134"/>
      <c r="F62" s="134"/>
      <c r="G62" s="134"/>
      <c r="H62" s="134"/>
      <c r="I62" s="134"/>
      <c r="J62" s="235"/>
      <c r="K62" s="235"/>
      <c r="L62" s="134"/>
      <c r="M62" s="134"/>
      <c r="N62" s="326"/>
      <c r="O62" s="326"/>
      <c r="P62" s="326"/>
    </row>
    <row r="63" spans="2:16" x14ac:dyDescent="0.2">
      <c r="B63" s="134"/>
      <c r="C63" s="134"/>
      <c r="D63" s="134"/>
      <c r="E63" s="134"/>
      <c r="F63" s="134"/>
      <c r="G63" s="134"/>
      <c r="H63" s="134"/>
      <c r="I63" s="134"/>
      <c r="J63" s="235"/>
      <c r="K63" s="235"/>
      <c r="L63" s="134"/>
      <c r="M63" s="134"/>
      <c r="N63" s="326"/>
      <c r="O63" s="326"/>
      <c r="P63" s="326"/>
    </row>
    <row r="64" spans="2:16" x14ac:dyDescent="0.2">
      <c r="B64" s="134"/>
      <c r="C64" s="134"/>
      <c r="D64" s="134"/>
      <c r="E64" s="134"/>
      <c r="F64" s="134"/>
      <c r="G64" s="134"/>
      <c r="H64" s="134"/>
      <c r="I64" s="134"/>
      <c r="J64" s="235"/>
      <c r="K64" s="235"/>
      <c r="L64" s="134"/>
      <c r="M64" s="134"/>
      <c r="N64" s="326"/>
      <c r="O64" s="326"/>
      <c r="P64" s="326"/>
    </row>
    <row r="66" spans="2:16" ht="15.75" x14ac:dyDescent="0.2">
      <c r="B66" s="295" t="s">
        <v>845</v>
      </c>
      <c r="C66" s="296"/>
      <c r="D66" s="296"/>
      <c r="E66" s="296"/>
      <c r="F66" s="296"/>
      <c r="G66" s="297"/>
    </row>
    <row r="67" spans="2:16" x14ac:dyDescent="0.2">
      <c r="B67" s="77" t="s">
        <v>630</v>
      </c>
      <c r="C67" s="75"/>
      <c r="D67" s="75"/>
      <c r="E67" s="75"/>
      <c r="F67" s="75"/>
      <c r="G67" s="76"/>
    </row>
    <row r="68" spans="2:16" x14ac:dyDescent="0.2">
      <c r="B68" s="37" t="s">
        <v>94</v>
      </c>
      <c r="C68" s="37" t="s">
        <v>846</v>
      </c>
      <c r="D68" s="36" t="s">
        <v>847</v>
      </c>
      <c r="E68" s="143" t="s">
        <v>848</v>
      </c>
      <c r="F68" s="305" t="s">
        <v>104</v>
      </c>
      <c r="G68" s="306"/>
    </row>
    <row r="69" spans="2:16" x14ac:dyDescent="0.2">
      <c r="B69" s="153"/>
      <c r="C69" s="170"/>
      <c r="D69" s="170"/>
      <c r="E69" s="163">
        <f>C69+D69</f>
        <v>0</v>
      </c>
      <c r="F69" s="290"/>
      <c r="G69" s="291"/>
    </row>
    <row r="70" spans="2:16" x14ac:dyDescent="0.2">
      <c r="B70" s="153"/>
      <c r="C70" s="170"/>
      <c r="D70" s="170"/>
      <c r="E70" s="163">
        <f t="shared" ref="E70:E75" si="1">C70+D70</f>
        <v>0</v>
      </c>
      <c r="F70" s="290"/>
      <c r="G70" s="291"/>
    </row>
    <row r="71" spans="2:16" x14ac:dyDescent="0.2">
      <c r="B71" s="153"/>
      <c r="C71" s="170"/>
      <c r="D71" s="170"/>
      <c r="E71" s="163">
        <f t="shared" si="1"/>
        <v>0</v>
      </c>
      <c r="F71" s="290"/>
      <c r="G71" s="291"/>
    </row>
    <row r="72" spans="2:16" x14ac:dyDescent="0.2">
      <c r="B72" s="153"/>
      <c r="C72" s="170"/>
      <c r="D72" s="170"/>
      <c r="E72" s="163">
        <f t="shared" si="1"/>
        <v>0</v>
      </c>
      <c r="F72" s="290"/>
      <c r="G72" s="291"/>
    </row>
    <row r="73" spans="2:16" x14ac:dyDescent="0.2">
      <c r="B73" s="153"/>
      <c r="C73" s="170"/>
      <c r="D73" s="170"/>
      <c r="E73" s="163">
        <f t="shared" si="1"/>
        <v>0</v>
      </c>
      <c r="F73" s="290"/>
      <c r="G73" s="291"/>
    </row>
    <row r="74" spans="2:16" x14ac:dyDescent="0.2">
      <c r="B74" s="153"/>
      <c r="C74" s="170"/>
      <c r="D74" s="170"/>
      <c r="E74" s="163">
        <f t="shared" si="1"/>
        <v>0</v>
      </c>
      <c r="F74" s="290"/>
      <c r="G74" s="291"/>
    </row>
    <row r="75" spans="2:16" x14ac:dyDescent="0.2">
      <c r="B75" s="153"/>
      <c r="C75" s="170"/>
      <c r="D75" s="170"/>
      <c r="E75" s="163">
        <f t="shared" si="1"/>
        <v>0</v>
      </c>
      <c r="F75" s="290"/>
      <c r="G75" s="291"/>
    </row>
    <row r="77" spans="2:16" ht="15.75" x14ac:dyDescent="0.2">
      <c r="B77" s="347" t="s">
        <v>883</v>
      </c>
      <c r="C77" s="347"/>
      <c r="D77" s="347"/>
      <c r="E77" s="347"/>
      <c r="F77" s="347"/>
      <c r="G77" s="347"/>
      <c r="H77" s="347"/>
      <c r="I77" s="347"/>
      <c r="J77" s="347"/>
      <c r="K77" s="347"/>
      <c r="L77" s="347"/>
      <c r="M77" s="347"/>
      <c r="N77" s="347"/>
      <c r="O77" s="347"/>
      <c r="P77" s="347"/>
    </row>
    <row r="78" spans="2:16" ht="15" x14ac:dyDescent="0.25">
      <c r="B78" s="348" t="s">
        <v>725</v>
      </c>
      <c r="C78" s="348"/>
      <c r="D78" s="348"/>
      <c r="E78" s="348"/>
      <c r="F78" s="348"/>
      <c r="G78" s="348"/>
      <c r="H78" s="348"/>
      <c r="I78" s="348"/>
      <c r="J78" s="348"/>
      <c r="K78" s="348"/>
      <c r="L78" s="348"/>
      <c r="M78" s="348"/>
      <c r="N78" s="348"/>
      <c r="O78" s="348"/>
      <c r="P78" s="348"/>
    </row>
    <row r="79" spans="2:16" ht="14.25" customHeight="1" x14ac:dyDescent="0.2">
      <c r="B79" s="325" t="s">
        <v>940</v>
      </c>
      <c r="C79" s="325"/>
      <c r="D79" s="325"/>
      <c r="E79" s="325"/>
      <c r="F79" s="325"/>
      <c r="G79" s="325"/>
      <c r="H79" s="325"/>
      <c r="I79" s="325"/>
      <c r="J79" s="325"/>
      <c r="K79" s="325"/>
      <c r="L79" s="325"/>
      <c r="M79" s="325"/>
      <c r="N79" s="325"/>
      <c r="O79" s="325"/>
      <c r="P79" s="325"/>
    </row>
    <row r="80" spans="2:16" s="82" customFormat="1" ht="38.25" x14ac:dyDescent="0.2">
      <c r="B80" s="39" t="s">
        <v>971</v>
      </c>
      <c r="C80" s="39" t="s">
        <v>607</v>
      </c>
      <c r="D80" s="314" t="s">
        <v>884</v>
      </c>
      <c r="E80" s="314"/>
      <c r="F80" s="314" t="s">
        <v>972</v>
      </c>
      <c r="G80" s="314"/>
      <c r="H80" s="314"/>
      <c r="I80" s="39" t="s">
        <v>1086</v>
      </c>
      <c r="J80" s="39" t="s">
        <v>887</v>
      </c>
      <c r="K80" s="314" t="s">
        <v>973</v>
      </c>
      <c r="L80" s="314"/>
      <c r="M80" s="39" t="s">
        <v>888</v>
      </c>
      <c r="N80" s="403" t="s">
        <v>889</v>
      </c>
      <c r="O80" s="404"/>
      <c r="P80" s="405"/>
    </row>
    <row r="81" spans="2:16" s="82" customFormat="1" ht="63" customHeight="1" x14ac:dyDescent="0.2">
      <c r="B81" s="253" t="s">
        <v>1339</v>
      </c>
      <c r="C81" s="253" t="s">
        <v>1340</v>
      </c>
      <c r="D81" s="313" t="s">
        <v>1341</v>
      </c>
      <c r="E81" s="313"/>
      <c r="F81" s="313" t="s">
        <v>1342</v>
      </c>
      <c r="G81" s="313"/>
      <c r="H81" s="313"/>
      <c r="I81" s="253" t="s">
        <v>1090</v>
      </c>
      <c r="J81" s="253" t="s">
        <v>916</v>
      </c>
      <c r="K81" s="313" t="s">
        <v>1343</v>
      </c>
      <c r="L81" s="313"/>
      <c r="M81" s="255"/>
      <c r="N81" s="488"/>
      <c r="O81" s="489"/>
      <c r="P81" s="490"/>
    </row>
    <row r="82" spans="2:16" ht="63" customHeight="1" x14ac:dyDescent="0.2">
      <c r="B82" s="253" t="s">
        <v>1339</v>
      </c>
      <c r="C82" s="253" t="s">
        <v>1340</v>
      </c>
      <c r="D82" s="313" t="s">
        <v>1344</v>
      </c>
      <c r="E82" s="313"/>
      <c r="F82" s="313" t="s">
        <v>1345</v>
      </c>
      <c r="G82" s="313"/>
      <c r="H82" s="313"/>
      <c r="I82" s="253" t="s">
        <v>1090</v>
      </c>
      <c r="J82" s="253" t="s">
        <v>916</v>
      </c>
      <c r="K82" s="313" t="s">
        <v>1346</v>
      </c>
      <c r="L82" s="313"/>
      <c r="M82" s="255"/>
      <c r="N82" s="488"/>
      <c r="O82" s="489"/>
      <c r="P82" s="490"/>
    </row>
    <row r="83" spans="2:16" ht="63" customHeight="1" x14ac:dyDescent="0.2">
      <c r="B83" s="253" t="s">
        <v>1339</v>
      </c>
      <c r="C83" s="253" t="s">
        <v>1340</v>
      </c>
      <c r="D83" s="313" t="s">
        <v>1347</v>
      </c>
      <c r="E83" s="313"/>
      <c r="F83" s="313" t="s">
        <v>1348</v>
      </c>
      <c r="G83" s="313"/>
      <c r="H83" s="313"/>
      <c r="I83" s="253" t="s">
        <v>1090</v>
      </c>
      <c r="J83" s="253" t="s">
        <v>897</v>
      </c>
      <c r="K83" s="313" t="s">
        <v>1349</v>
      </c>
      <c r="L83" s="313"/>
      <c r="M83" s="255"/>
      <c r="N83" s="488"/>
      <c r="O83" s="489"/>
      <c r="P83" s="490"/>
    </row>
    <row r="84" spans="2:16" ht="135" customHeight="1" x14ac:dyDescent="0.2">
      <c r="B84" s="253" t="s">
        <v>1339</v>
      </c>
      <c r="C84" s="253" t="s">
        <v>1340</v>
      </c>
      <c r="D84" s="313" t="s">
        <v>1350</v>
      </c>
      <c r="E84" s="313"/>
      <c r="F84" s="313" t="s">
        <v>996</v>
      </c>
      <c r="G84" s="313"/>
      <c r="H84" s="313"/>
      <c r="I84" s="253" t="s">
        <v>1090</v>
      </c>
      <c r="J84" s="253" t="s">
        <v>902</v>
      </c>
      <c r="K84" s="313" t="s">
        <v>1338</v>
      </c>
      <c r="L84" s="313"/>
      <c r="M84" s="255"/>
      <c r="N84" s="488"/>
      <c r="O84" s="489"/>
      <c r="P84" s="490"/>
    </row>
    <row r="85" spans="2:16" ht="63" customHeight="1" x14ac:dyDescent="0.2">
      <c r="B85" s="253" t="s">
        <v>1029</v>
      </c>
      <c r="C85" s="253" t="s">
        <v>901</v>
      </c>
      <c r="D85" s="313" t="s">
        <v>1351</v>
      </c>
      <c r="E85" s="313"/>
      <c r="F85" s="313" t="s">
        <v>1031</v>
      </c>
      <c r="G85" s="313"/>
      <c r="H85" s="313"/>
      <c r="I85" s="253" t="s">
        <v>977</v>
      </c>
      <c r="J85" s="253" t="s">
        <v>902</v>
      </c>
      <c r="K85" s="313" t="s">
        <v>1032</v>
      </c>
      <c r="L85" s="313"/>
      <c r="M85" s="255"/>
      <c r="N85" s="488"/>
      <c r="O85" s="489"/>
      <c r="P85" s="490"/>
    </row>
    <row r="86" spans="2:16" ht="162.75" customHeight="1" x14ac:dyDescent="0.2">
      <c r="B86" s="253" t="s">
        <v>1029</v>
      </c>
      <c r="C86" s="253" t="s">
        <v>901</v>
      </c>
      <c r="D86" s="313" t="s">
        <v>1352</v>
      </c>
      <c r="E86" s="313"/>
      <c r="F86" s="313" t="s">
        <v>1399</v>
      </c>
      <c r="G86" s="313"/>
      <c r="H86" s="313"/>
      <c r="I86" s="253" t="s">
        <v>977</v>
      </c>
      <c r="J86" s="253" t="s">
        <v>916</v>
      </c>
      <c r="K86" s="313" t="s">
        <v>1035</v>
      </c>
      <c r="L86" s="313"/>
      <c r="M86" s="255"/>
      <c r="N86" s="488"/>
      <c r="O86" s="489"/>
      <c r="P86" s="490"/>
    </row>
    <row r="87" spans="2:16" ht="161.25" customHeight="1" x14ac:dyDescent="0.2">
      <c r="B87" s="253" t="s">
        <v>1029</v>
      </c>
      <c r="C87" s="253" t="s">
        <v>901</v>
      </c>
      <c r="D87" s="313" t="s">
        <v>1352</v>
      </c>
      <c r="E87" s="313"/>
      <c r="F87" s="313" t="s">
        <v>1400</v>
      </c>
      <c r="G87" s="313"/>
      <c r="H87" s="313"/>
      <c r="I87" s="253" t="s">
        <v>977</v>
      </c>
      <c r="J87" s="253" t="s">
        <v>897</v>
      </c>
      <c r="K87" s="313" t="s">
        <v>1035</v>
      </c>
      <c r="L87" s="313"/>
      <c r="M87" s="255"/>
      <c r="N87" s="488"/>
      <c r="O87" s="489"/>
      <c r="P87" s="490"/>
    </row>
    <row r="88" spans="2:16" ht="108.75" customHeight="1" x14ac:dyDescent="0.2">
      <c r="B88" s="253" t="s">
        <v>1029</v>
      </c>
      <c r="C88" s="253" t="s">
        <v>994</v>
      </c>
      <c r="D88" s="313" t="s">
        <v>1037</v>
      </c>
      <c r="E88" s="313"/>
      <c r="F88" s="313" t="s">
        <v>996</v>
      </c>
      <c r="G88" s="313"/>
      <c r="H88" s="313"/>
      <c r="I88" s="253" t="s">
        <v>977</v>
      </c>
      <c r="J88" s="253" t="s">
        <v>902</v>
      </c>
      <c r="K88" s="313" t="s">
        <v>997</v>
      </c>
      <c r="L88" s="313"/>
      <c r="M88" s="255"/>
      <c r="N88" s="488"/>
      <c r="O88" s="489"/>
      <c r="P88" s="490"/>
    </row>
    <row r="89" spans="2:16" ht="104.25" customHeight="1" x14ac:dyDescent="0.2">
      <c r="B89" s="253" t="s">
        <v>1029</v>
      </c>
      <c r="C89" s="253" t="s">
        <v>901</v>
      </c>
      <c r="D89" s="313" t="s">
        <v>1038</v>
      </c>
      <c r="E89" s="313"/>
      <c r="F89" s="313" t="s">
        <v>1039</v>
      </c>
      <c r="G89" s="313"/>
      <c r="H89" s="313"/>
      <c r="I89" s="253" t="s">
        <v>977</v>
      </c>
      <c r="J89" s="253" t="s">
        <v>916</v>
      </c>
      <c r="K89" s="313" t="s">
        <v>1040</v>
      </c>
      <c r="L89" s="313"/>
      <c r="M89" s="255"/>
      <c r="N89" s="488"/>
      <c r="O89" s="489"/>
      <c r="P89" s="490"/>
    </row>
    <row r="90" spans="2:16" ht="104.25" customHeight="1" x14ac:dyDescent="0.2">
      <c r="B90" s="253" t="s">
        <v>1029</v>
      </c>
      <c r="C90" s="253" t="s">
        <v>901</v>
      </c>
      <c r="D90" s="313" t="s">
        <v>1038</v>
      </c>
      <c r="E90" s="313"/>
      <c r="F90" s="313" t="s">
        <v>1041</v>
      </c>
      <c r="G90" s="313"/>
      <c r="H90" s="313"/>
      <c r="I90" s="253" t="s">
        <v>977</v>
      </c>
      <c r="J90" s="253" t="s">
        <v>897</v>
      </c>
      <c r="K90" s="313" t="s">
        <v>1040</v>
      </c>
      <c r="L90" s="313"/>
      <c r="M90" s="255"/>
      <c r="N90" s="488"/>
      <c r="O90" s="489"/>
      <c r="P90" s="490"/>
    </row>
    <row r="91" spans="2:16" ht="104.25" customHeight="1" x14ac:dyDescent="0.2">
      <c r="B91" s="253" t="s">
        <v>1029</v>
      </c>
      <c r="C91" s="253" t="s">
        <v>903</v>
      </c>
      <c r="D91" s="313" t="s">
        <v>1042</v>
      </c>
      <c r="E91" s="313"/>
      <c r="F91" s="313" t="s">
        <v>1043</v>
      </c>
      <c r="G91" s="313"/>
      <c r="H91" s="313"/>
      <c r="I91" s="253" t="s">
        <v>977</v>
      </c>
      <c r="J91" s="253" t="s">
        <v>916</v>
      </c>
      <c r="K91" s="313" t="s">
        <v>1044</v>
      </c>
      <c r="L91" s="313"/>
      <c r="M91" s="255"/>
      <c r="N91" s="488"/>
      <c r="O91" s="489"/>
      <c r="P91" s="490"/>
    </row>
    <row r="92" spans="2:16" ht="104.25" customHeight="1" x14ac:dyDescent="0.2">
      <c r="B92" s="253" t="s">
        <v>1029</v>
      </c>
      <c r="C92" s="253" t="s">
        <v>903</v>
      </c>
      <c r="D92" s="313" t="s">
        <v>1042</v>
      </c>
      <c r="E92" s="313"/>
      <c r="F92" s="313" t="s">
        <v>1045</v>
      </c>
      <c r="G92" s="313"/>
      <c r="H92" s="313"/>
      <c r="I92" s="253" t="s">
        <v>977</v>
      </c>
      <c r="J92" s="253" t="s">
        <v>897</v>
      </c>
      <c r="K92" s="313" t="s">
        <v>1044</v>
      </c>
      <c r="L92" s="313"/>
      <c r="M92" s="255"/>
      <c r="N92" s="488"/>
      <c r="O92" s="489"/>
      <c r="P92" s="490"/>
    </row>
    <row r="93" spans="2:16" ht="105.75" customHeight="1" x14ac:dyDescent="0.2">
      <c r="B93" s="253" t="s">
        <v>1029</v>
      </c>
      <c r="C93" s="253" t="s">
        <v>994</v>
      </c>
      <c r="D93" s="313" t="s">
        <v>1049</v>
      </c>
      <c r="E93" s="313"/>
      <c r="F93" s="313" t="s">
        <v>996</v>
      </c>
      <c r="G93" s="313"/>
      <c r="H93" s="313"/>
      <c r="I93" s="253" t="s">
        <v>977</v>
      </c>
      <c r="J93" s="253" t="s">
        <v>902</v>
      </c>
      <c r="K93" s="313" t="s">
        <v>997</v>
      </c>
      <c r="L93" s="313"/>
      <c r="M93" s="255"/>
      <c r="N93" s="488"/>
      <c r="O93" s="489"/>
      <c r="P93" s="490"/>
    </row>
    <row r="94" spans="2:16" ht="63.75" customHeight="1" x14ac:dyDescent="0.2">
      <c r="B94" s="253" t="s">
        <v>1029</v>
      </c>
      <c r="C94" s="253" t="s">
        <v>1050</v>
      </c>
      <c r="D94" s="313" t="s">
        <v>1353</v>
      </c>
      <c r="E94" s="313"/>
      <c r="F94" s="313" t="s">
        <v>1052</v>
      </c>
      <c r="G94" s="313"/>
      <c r="H94" s="313"/>
      <c r="I94" s="253" t="s">
        <v>977</v>
      </c>
      <c r="J94" s="253" t="s">
        <v>902</v>
      </c>
      <c r="K94" s="313" t="s">
        <v>1053</v>
      </c>
      <c r="L94" s="313"/>
      <c r="M94" s="255"/>
      <c r="N94" s="488"/>
      <c r="O94" s="489"/>
      <c r="P94" s="490"/>
    </row>
    <row r="95" spans="2:16" ht="42" customHeight="1" x14ac:dyDescent="0.2">
      <c r="B95" s="253" t="s">
        <v>1029</v>
      </c>
      <c r="C95" s="253" t="s">
        <v>1050</v>
      </c>
      <c r="D95" s="313" t="s">
        <v>1354</v>
      </c>
      <c r="E95" s="313"/>
      <c r="F95" s="313" t="s">
        <v>1055</v>
      </c>
      <c r="G95" s="313"/>
      <c r="H95" s="313"/>
      <c r="I95" s="253" t="s">
        <v>977</v>
      </c>
      <c r="J95" s="253" t="s">
        <v>897</v>
      </c>
      <c r="K95" s="313" t="s">
        <v>1056</v>
      </c>
      <c r="L95" s="313"/>
      <c r="M95" s="255"/>
      <c r="N95" s="488"/>
      <c r="O95" s="489"/>
      <c r="P95" s="490"/>
    </row>
    <row r="96" spans="2:16" ht="132.75" customHeight="1" x14ac:dyDescent="0.2">
      <c r="B96" s="253" t="s">
        <v>1029</v>
      </c>
      <c r="C96" s="253" t="s">
        <v>1050</v>
      </c>
      <c r="D96" s="313" t="s">
        <v>1057</v>
      </c>
      <c r="E96" s="313"/>
      <c r="F96" s="313" t="s">
        <v>1355</v>
      </c>
      <c r="G96" s="313"/>
      <c r="H96" s="313"/>
      <c r="I96" s="253" t="s">
        <v>977</v>
      </c>
      <c r="J96" s="253" t="s">
        <v>902</v>
      </c>
      <c r="K96" s="313" t="s">
        <v>1356</v>
      </c>
      <c r="L96" s="313"/>
      <c r="M96" s="255"/>
      <c r="N96" s="488"/>
      <c r="O96" s="489"/>
      <c r="P96" s="490"/>
    </row>
    <row r="97" spans="2:16" ht="99.75" customHeight="1" x14ac:dyDescent="0.2">
      <c r="B97" s="253" t="s">
        <v>1029</v>
      </c>
      <c r="C97" s="253" t="s">
        <v>1050</v>
      </c>
      <c r="D97" s="313" t="s">
        <v>1057</v>
      </c>
      <c r="E97" s="313"/>
      <c r="F97" s="313" t="s">
        <v>1060</v>
      </c>
      <c r="G97" s="313"/>
      <c r="H97" s="313"/>
      <c r="I97" s="253" t="s">
        <v>977</v>
      </c>
      <c r="J97" s="253" t="s">
        <v>916</v>
      </c>
      <c r="K97" s="313" t="s">
        <v>1061</v>
      </c>
      <c r="L97" s="313"/>
      <c r="M97" s="255"/>
      <c r="N97" s="488"/>
      <c r="O97" s="489"/>
      <c r="P97" s="490"/>
    </row>
    <row r="98" spans="2:16" ht="163.5" customHeight="1" x14ac:dyDescent="0.2">
      <c r="B98" s="253" t="s">
        <v>1029</v>
      </c>
      <c r="C98" s="253" t="s">
        <v>903</v>
      </c>
      <c r="D98" s="313" t="s">
        <v>1068</v>
      </c>
      <c r="E98" s="313"/>
      <c r="F98" s="313" t="s">
        <v>1069</v>
      </c>
      <c r="G98" s="313"/>
      <c r="H98" s="313"/>
      <c r="I98" s="253" t="s">
        <v>1070</v>
      </c>
      <c r="J98" s="253" t="s">
        <v>902</v>
      </c>
      <c r="K98" s="313" t="s">
        <v>1071</v>
      </c>
      <c r="L98" s="313"/>
      <c r="M98" s="255"/>
      <c r="N98" s="488"/>
      <c r="O98" s="489"/>
      <c r="P98" s="490"/>
    </row>
    <row r="99" spans="2:16" ht="150" customHeight="1" x14ac:dyDescent="0.2">
      <c r="B99" s="253" t="s">
        <v>1029</v>
      </c>
      <c r="C99" s="253" t="s">
        <v>903</v>
      </c>
      <c r="D99" s="313" t="s">
        <v>1072</v>
      </c>
      <c r="E99" s="313"/>
      <c r="F99" s="313" t="s">
        <v>1073</v>
      </c>
      <c r="G99" s="313"/>
      <c r="H99" s="313"/>
      <c r="I99" s="253" t="s">
        <v>1070</v>
      </c>
      <c r="J99" s="253" t="s">
        <v>897</v>
      </c>
      <c r="K99" s="313" t="s">
        <v>1074</v>
      </c>
      <c r="L99" s="313"/>
      <c r="M99" s="255"/>
      <c r="N99" s="488"/>
      <c r="O99" s="489"/>
      <c r="P99" s="490"/>
    </row>
    <row r="100" spans="2:16" ht="123.75" customHeight="1" x14ac:dyDescent="0.2">
      <c r="B100" s="253" t="s">
        <v>1029</v>
      </c>
      <c r="C100" s="253" t="s">
        <v>904</v>
      </c>
      <c r="D100" s="313" t="s">
        <v>1075</v>
      </c>
      <c r="E100" s="313"/>
      <c r="F100" s="313" t="s">
        <v>1076</v>
      </c>
      <c r="G100" s="313"/>
      <c r="H100" s="313"/>
      <c r="I100" s="253" t="s">
        <v>977</v>
      </c>
      <c r="J100" s="253" t="s">
        <v>897</v>
      </c>
      <c r="K100" s="313" t="s">
        <v>1077</v>
      </c>
      <c r="L100" s="313"/>
      <c r="M100" s="255"/>
      <c r="N100" s="488"/>
      <c r="O100" s="489"/>
      <c r="P100" s="490"/>
    </row>
    <row r="101" spans="2:16" ht="73.5" customHeight="1" x14ac:dyDescent="0.2">
      <c r="B101" s="253" t="s">
        <v>1029</v>
      </c>
      <c r="C101" s="253" t="s">
        <v>584</v>
      </c>
      <c r="D101" s="313" t="s">
        <v>1078</v>
      </c>
      <c r="E101" s="313"/>
      <c r="F101" s="313" t="s">
        <v>1079</v>
      </c>
      <c r="G101" s="313"/>
      <c r="H101" s="313"/>
      <c r="I101" s="253" t="s">
        <v>977</v>
      </c>
      <c r="J101" s="253" t="s">
        <v>916</v>
      </c>
      <c r="K101" s="313" t="s">
        <v>1080</v>
      </c>
      <c r="L101" s="313"/>
      <c r="M101" s="255"/>
      <c r="N101" s="488"/>
      <c r="O101" s="489"/>
      <c r="P101" s="490"/>
    </row>
    <row r="102" spans="2:16" ht="119.25" customHeight="1" x14ac:dyDescent="0.2">
      <c r="B102" s="253" t="s">
        <v>1029</v>
      </c>
      <c r="C102" s="253" t="s">
        <v>1081</v>
      </c>
      <c r="D102" s="313" t="s">
        <v>1082</v>
      </c>
      <c r="E102" s="313"/>
      <c r="F102" s="313" t="s">
        <v>1083</v>
      </c>
      <c r="G102" s="313"/>
      <c r="H102" s="313"/>
      <c r="I102" s="253" t="s">
        <v>1084</v>
      </c>
      <c r="J102" s="253" t="s">
        <v>897</v>
      </c>
      <c r="K102" s="313" t="s">
        <v>1085</v>
      </c>
      <c r="L102" s="313"/>
      <c r="M102" s="255"/>
      <c r="N102" s="488"/>
      <c r="O102" s="489"/>
      <c r="P102" s="490"/>
    </row>
    <row r="103" spans="2:16" ht="138" customHeight="1" x14ac:dyDescent="0.2">
      <c r="B103" s="253" t="s">
        <v>1339</v>
      </c>
      <c r="C103" s="253" t="s">
        <v>1357</v>
      </c>
      <c r="D103" s="313" t="s">
        <v>1358</v>
      </c>
      <c r="E103" s="313"/>
      <c r="F103" s="313" t="s">
        <v>1359</v>
      </c>
      <c r="G103" s="313"/>
      <c r="H103" s="313"/>
      <c r="I103" s="253" t="s">
        <v>1090</v>
      </c>
      <c r="J103" s="253" t="s">
        <v>916</v>
      </c>
      <c r="K103" s="313" t="s">
        <v>1360</v>
      </c>
      <c r="L103" s="313"/>
      <c r="M103" s="255"/>
      <c r="N103" s="488"/>
      <c r="O103" s="489"/>
      <c r="P103" s="490"/>
    </row>
    <row r="104" spans="2:16" ht="115.5" customHeight="1" x14ac:dyDescent="0.2">
      <c r="B104" s="253" t="s">
        <v>1339</v>
      </c>
      <c r="C104" s="253" t="s">
        <v>1357</v>
      </c>
      <c r="D104" s="313" t="s">
        <v>1358</v>
      </c>
      <c r="E104" s="313"/>
      <c r="F104" s="313" t="s">
        <v>1361</v>
      </c>
      <c r="G104" s="313"/>
      <c r="H104" s="313"/>
      <c r="I104" s="253" t="s">
        <v>1090</v>
      </c>
      <c r="J104" s="253" t="s">
        <v>897</v>
      </c>
      <c r="K104" s="313" t="s">
        <v>1360</v>
      </c>
      <c r="L104" s="313"/>
      <c r="M104" s="255"/>
      <c r="N104" s="488"/>
      <c r="O104" s="489"/>
      <c r="P104" s="490"/>
    </row>
    <row r="105" spans="2:16" ht="81.75" customHeight="1" x14ac:dyDescent="0.2">
      <c r="B105" s="253" t="s">
        <v>1339</v>
      </c>
      <c r="C105" s="253" t="s">
        <v>1362</v>
      </c>
      <c r="D105" s="313" t="s">
        <v>1363</v>
      </c>
      <c r="E105" s="313"/>
      <c r="F105" s="313" t="s">
        <v>1364</v>
      </c>
      <c r="G105" s="313"/>
      <c r="H105" s="313"/>
      <c r="I105" s="253" t="s">
        <v>1090</v>
      </c>
      <c r="J105" s="253" t="s">
        <v>897</v>
      </c>
      <c r="K105" s="313" t="s">
        <v>1365</v>
      </c>
      <c r="L105" s="313"/>
      <c r="M105" s="255"/>
      <c r="N105" s="488"/>
      <c r="O105" s="489"/>
      <c r="P105" s="490"/>
    </row>
    <row r="106" spans="2:16" ht="130.5" customHeight="1" x14ac:dyDescent="0.2">
      <c r="B106" s="253" t="s">
        <v>1339</v>
      </c>
      <c r="C106" s="253" t="s">
        <v>1366</v>
      </c>
      <c r="D106" s="313" t="s">
        <v>1367</v>
      </c>
      <c r="E106" s="313"/>
      <c r="F106" s="313" t="s">
        <v>996</v>
      </c>
      <c r="G106" s="313"/>
      <c r="H106" s="313"/>
      <c r="I106" s="253" t="s">
        <v>1090</v>
      </c>
      <c r="J106" s="253" t="s">
        <v>902</v>
      </c>
      <c r="K106" s="313" t="s">
        <v>1338</v>
      </c>
      <c r="L106" s="313"/>
      <c r="M106" s="255"/>
      <c r="N106" s="488"/>
      <c r="O106" s="489"/>
      <c r="P106" s="490"/>
    </row>
    <row r="107" spans="2:16" ht="120" customHeight="1" x14ac:dyDescent="0.2">
      <c r="B107" s="253" t="s">
        <v>1029</v>
      </c>
      <c r="C107" s="253" t="s">
        <v>994</v>
      </c>
      <c r="D107" s="313" t="s">
        <v>1386</v>
      </c>
      <c r="E107" s="313"/>
      <c r="F107" s="313" t="s">
        <v>1107</v>
      </c>
      <c r="G107" s="313"/>
      <c r="H107" s="313"/>
      <c r="I107" s="253" t="s">
        <v>1108</v>
      </c>
      <c r="J107" s="253" t="s">
        <v>897</v>
      </c>
      <c r="K107" s="313" t="s">
        <v>983</v>
      </c>
      <c r="L107" s="313"/>
      <c r="M107" s="255"/>
      <c r="N107" s="488"/>
      <c r="O107" s="489"/>
      <c r="P107" s="490"/>
    </row>
    <row r="108" spans="2:16" ht="162.75" customHeight="1" x14ac:dyDescent="0.2">
      <c r="B108" s="253" t="s">
        <v>1339</v>
      </c>
      <c r="C108" s="253" t="s">
        <v>906</v>
      </c>
      <c r="D108" s="313" t="s">
        <v>1368</v>
      </c>
      <c r="E108" s="313"/>
      <c r="F108" s="313" t="s">
        <v>1369</v>
      </c>
      <c r="G108" s="313"/>
      <c r="H108" s="313"/>
      <c r="I108" s="253" t="s">
        <v>1090</v>
      </c>
      <c r="J108" s="253" t="s">
        <v>916</v>
      </c>
      <c r="K108" s="313" t="s">
        <v>1370</v>
      </c>
      <c r="L108" s="313"/>
      <c r="M108" s="255"/>
      <c r="N108" s="488"/>
      <c r="O108" s="489"/>
      <c r="P108" s="490"/>
    </row>
    <row r="109" spans="2:16" ht="162" customHeight="1" x14ac:dyDescent="0.2">
      <c r="B109" s="253" t="s">
        <v>1339</v>
      </c>
      <c r="C109" s="253" t="s">
        <v>891</v>
      </c>
      <c r="D109" s="313" t="s">
        <v>1371</v>
      </c>
      <c r="E109" s="313"/>
      <c r="F109" s="313" t="s">
        <v>1372</v>
      </c>
      <c r="G109" s="313"/>
      <c r="H109" s="313"/>
      <c r="I109" s="253" t="s">
        <v>1090</v>
      </c>
      <c r="J109" s="253" t="s">
        <v>897</v>
      </c>
      <c r="K109" s="313" t="s">
        <v>1373</v>
      </c>
      <c r="L109" s="313"/>
      <c r="M109" s="255"/>
      <c r="N109" s="488"/>
      <c r="O109" s="489"/>
      <c r="P109" s="490"/>
    </row>
    <row r="110" spans="2:16" ht="220.5" customHeight="1" x14ac:dyDescent="0.2">
      <c r="B110" s="253" t="s">
        <v>1339</v>
      </c>
      <c r="C110" s="253" t="s">
        <v>907</v>
      </c>
      <c r="D110" s="313" t="s">
        <v>908</v>
      </c>
      <c r="E110" s="313"/>
      <c r="F110" s="313" t="s">
        <v>1374</v>
      </c>
      <c r="G110" s="313"/>
      <c r="H110" s="313"/>
      <c r="I110" s="253" t="s">
        <v>1090</v>
      </c>
      <c r="J110" s="253" t="s">
        <v>897</v>
      </c>
      <c r="K110" s="313" t="s">
        <v>1375</v>
      </c>
      <c r="L110" s="313"/>
      <c r="M110" s="255"/>
      <c r="N110" s="488"/>
      <c r="O110" s="489"/>
      <c r="P110" s="490"/>
    </row>
    <row r="111" spans="2:16" ht="129.75" customHeight="1" x14ac:dyDescent="0.2">
      <c r="B111" s="253" t="s">
        <v>1339</v>
      </c>
      <c r="C111" s="253" t="s">
        <v>905</v>
      </c>
      <c r="D111" s="313" t="s">
        <v>1376</v>
      </c>
      <c r="E111" s="313"/>
      <c r="F111" s="313" t="s">
        <v>996</v>
      </c>
      <c r="G111" s="313"/>
      <c r="H111" s="313"/>
      <c r="I111" s="253" t="s">
        <v>1090</v>
      </c>
      <c r="J111" s="253" t="s">
        <v>902</v>
      </c>
      <c r="K111" s="313" t="s">
        <v>1338</v>
      </c>
      <c r="L111" s="313"/>
      <c r="M111" s="255"/>
      <c r="N111" s="488"/>
      <c r="O111" s="489"/>
      <c r="P111" s="490"/>
    </row>
    <row r="112" spans="2:16" ht="101.25" customHeight="1" x14ac:dyDescent="0.2">
      <c r="B112" s="253" t="s">
        <v>1339</v>
      </c>
      <c r="C112" s="253" t="s">
        <v>909</v>
      </c>
      <c r="D112" s="313" t="s">
        <v>1377</v>
      </c>
      <c r="E112" s="313"/>
      <c r="F112" s="313" t="s">
        <v>1378</v>
      </c>
      <c r="G112" s="313"/>
      <c r="H112" s="313"/>
      <c r="I112" s="253" t="s">
        <v>1090</v>
      </c>
      <c r="J112" s="253" t="s">
        <v>897</v>
      </c>
      <c r="K112" s="313" t="s">
        <v>1379</v>
      </c>
      <c r="L112" s="313"/>
      <c r="M112" s="255"/>
      <c r="N112" s="488"/>
      <c r="O112" s="489"/>
      <c r="P112" s="490"/>
    </row>
    <row r="113" spans="2:16" ht="105" customHeight="1" x14ac:dyDescent="0.2">
      <c r="B113" s="253" t="s">
        <v>1339</v>
      </c>
      <c r="C113" s="253" t="s">
        <v>910</v>
      </c>
      <c r="D113" s="313" t="s">
        <v>1380</v>
      </c>
      <c r="E113" s="313"/>
      <c r="F113" s="313" t="s">
        <v>1381</v>
      </c>
      <c r="G113" s="313"/>
      <c r="H113" s="313"/>
      <c r="I113" s="253" t="s">
        <v>1090</v>
      </c>
      <c r="J113" s="253" t="s">
        <v>897</v>
      </c>
      <c r="K113" s="313" t="s">
        <v>1382</v>
      </c>
      <c r="L113" s="313"/>
      <c r="M113" s="255"/>
      <c r="N113" s="488"/>
      <c r="O113" s="489"/>
      <c r="P113" s="490"/>
    </row>
    <row r="114" spans="2:16" ht="141.75" customHeight="1" x14ac:dyDescent="0.2">
      <c r="B114" s="253" t="s">
        <v>1339</v>
      </c>
      <c r="C114" s="253" t="s">
        <v>911</v>
      </c>
      <c r="D114" s="313" t="s">
        <v>1383</v>
      </c>
      <c r="E114" s="313"/>
      <c r="F114" s="313" t="s">
        <v>1384</v>
      </c>
      <c r="G114" s="313"/>
      <c r="H114" s="313"/>
      <c r="I114" s="253" t="s">
        <v>1090</v>
      </c>
      <c r="J114" s="253" t="s">
        <v>897</v>
      </c>
      <c r="K114" s="313" t="s">
        <v>1385</v>
      </c>
      <c r="L114" s="313"/>
      <c r="M114" s="255"/>
      <c r="N114" s="488"/>
      <c r="O114" s="489"/>
      <c r="P114" s="490"/>
    </row>
    <row r="115" spans="2:16" ht="123" customHeight="1" x14ac:dyDescent="0.2">
      <c r="B115" s="253" t="s">
        <v>1339</v>
      </c>
      <c r="C115" s="253" t="s">
        <v>911</v>
      </c>
      <c r="D115" s="313" t="s">
        <v>1383</v>
      </c>
      <c r="E115" s="313"/>
      <c r="F115" s="313" t="s">
        <v>1384</v>
      </c>
      <c r="G115" s="313"/>
      <c r="H115" s="313"/>
      <c r="I115" s="253" t="s">
        <v>1090</v>
      </c>
      <c r="J115" s="253" t="s">
        <v>897</v>
      </c>
      <c r="K115" s="313" t="s">
        <v>1385</v>
      </c>
      <c r="L115" s="313"/>
      <c r="M115" s="255"/>
      <c r="N115" s="488"/>
      <c r="O115" s="489"/>
      <c r="P115" s="490"/>
    </row>
  </sheetData>
  <sheetProtection algorithmName="SHA-512" hashValue="v2quSJ8OY3jZUtpWjeNuKrZT0hgfAWRAnLLkFkpS2q9+3g2A+klYAy/9ESjMZsL34mD6Ss1oIWSxGvn+7373Fw==" saltValue="CR3j2/H2SxkHhTSKpH0tSQ==" spinCount="100000" sheet="1" formatColumns="0" formatRows="0" insertRows="0"/>
  <mergeCells count="237">
    <mergeCell ref="B2:U2"/>
    <mergeCell ref="B3:U3"/>
    <mergeCell ref="B4:U4"/>
    <mergeCell ref="B6:U6"/>
    <mergeCell ref="B7:B10"/>
    <mergeCell ref="D7:D10"/>
    <mergeCell ref="E7:E10"/>
    <mergeCell ref="F7:F10"/>
    <mergeCell ref="G7:G10"/>
    <mergeCell ref="H7:H10"/>
    <mergeCell ref="S12:U12"/>
    <mergeCell ref="S13:U13"/>
    <mergeCell ref="S14:U14"/>
    <mergeCell ref="S15:U15"/>
    <mergeCell ref="S16:U16"/>
    <mergeCell ref="S18:U18"/>
    <mergeCell ref="S7:U10"/>
    <mergeCell ref="C8:C10"/>
    <mergeCell ref="K8:K10"/>
    <mergeCell ref="L8:L10"/>
    <mergeCell ref="M8:M10"/>
    <mergeCell ref="N8:N10"/>
    <mergeCell ref="O8:O10"/>
    <mergeCell ref="P8:P10"/>
    <mergeCell ref="I7:I10"/>
    <mergeCell ref="J7:J10"/>
    <mergeCell ref="K7:N7"/>
    <mergeCell ref="O7:P7"/>
    <mergeCell ref="Q7:Q10"/>
    <mergeCell ref="R7:R10"/>
    <mergeCell ref="S26:U26"/>
    <mergeCell ref="S27:U27"/>
    <mergeCell ref="S28:U28"/>
    <mergeCell ref="S30:U30"/>
    <mergeCell ref="S31:U31"/>
    <mergeCell ref="S32:U32"/>
    <mergeCell ref="S19:U19"/>
    <mergeCell ref="S20:U20"/>
    <mergeCell ref="S21:U21"/>
    <mergeCell ref="S22:U22"/>
    <mergeCell ref="S24:U24"/>
    <mergeCell ref="S25:U25"/>
    <mergeCell ref="S33:U33"/>
    <mergeCell ref="S34:U34"/>
    <mergeCell ref="B36:P36"/>
    <mergeCell ref="B37:B40"/>
    <mergeCell ref="D37:E37"/>
    <mergeCell ref="F37:H37"/>
    <mergeCell ref="I37:L37"/>
    <mergeCell ref="M37:M40"/>
    <mergeCell ref="N37:P40"/>
    <mergeCell ref="C38:C40"/>
    <mergeCell ref="J38:J40"/>
    <mergeCell ref="K38:K40"/>
    <mergeCell ref="L38:L40"/>
    <mergeCell ref="N42:P42"/>
    <mergeCell ref="N43:P43"/>
    <mergeCell ref="N44:P44"/>
    <mergeCell ref="D38:D40"/>
    <mergeCell ref="E38:E40"/>
    <mergeCell ref="F38:F40"/>
    <mergeCell ref="G38:G40"/>
    <mergeCell ref="H38:H40"/>
    <mergeCell ref="I38:I40"/>
    <mergeCell ref="N52:P52"/>
    <mergeCell ref="N54:P54"/>
    <mergeCell ref="N55:P55"/>
    <mergeCell ref="N56:P56"/>
    <mergeCell ref="N57:P57"/>
    <mergeCell ref="N58:P58"/>
    <mergeCell ref="N45:P45"/>
    <mergeCell ref="N46:P46"/>
    <mergeCell ref="N48:P48"/>
    <mergeCell ref="N49:P49"/>
    <mergeCell ref="N50:P50"/>
    <mergeCell ref="N51:P51"/>
    <mergeCell ref="F68:G68"/>
    <mergeCell ref="F69:G69"/>
    <mergeCell ref="F70:G70"/>
    <mergeCell ref="F71:G71"/>
    <mergeCell ref="F72:G72"/>
    <mergeCell ref="F73:G73"/>
    <mergeCell ref="N60:P60"/>
    <mergeCell ref="N61:P61"/>
    <mergeCell ref="N62:P62"/>
    <mergeCell ref="N63:P63"/>
    <mergeCell ref="N64:P64"/>
    <mergeCell ref="B66:G66"/>
    <mergeCell ref="F74:G74"/>
    <mergeCell ref="F75:G75"/>
    <mergeCell ref="B77:P77"/>
    <mergeCell ref="B78:P78"/>
    <mergeCell ref="B79:P79"/>
    <mergeCell ref="D80:E80"/>
    <mergeCell ref="F80:H80"/>
    <mergeCell ref="K80:L80"/>
    <mergeCell ref="N80:P80"/>
    <mergeCell ref="D83:E83"/>
    <mergeCell ref="F83:H83"/>
    <mergeCell ref="K83:L83"/>
    <mergeCell ref="N83:P83"/>
    <mergeCell ref="D84:E84"/>
    <mergeCell ref="F84:H84"/>
    <mergeCell ref="K84:L84"/>
    <mergeCell ref="N84:P84"/>
    <mergeCell ref="D81:E81"/>
    <mergeCell ref="F81:H81"/>
    <mergeCell ref="K81:L81"/>
    <mergeCell ref="N81:P81"/>
    <mergeCell ref="D82:E82"/>
    <mergeCell ref="F82:H82"/>
    <mergeCell ref="K82:L82"/>
    <mergeCell ref="N82:P82"/>
    <mergeCell ref="D87:E87"/>
    <mergeCell ref="F87:H87"/>
    <mergeCell ref="K87:L87"/>
    <mergeCell ref="N87:P87"/>
    <mergeCell ref="D88:E88"/>
    <mergeCell ref="F88:H88"/>
    <mergeCell ref="K88:L88"/>
    <mergeCell ref="N88:P88"/>
    <mergeCell ref="D85:E85"/>
    <mergeCell ref="F85:H85"/>
    <mergeCell ref="K85:L85"/>
    <mergeCell ref="N85:P85"/>
    <mergeCell ref="D86:E86"/>
    <mergeCell ref="F86:H86"/>
    <mergeCell ref="K86:L86"/>
    <mergeCell ref="N86:P86"/>
    <mergeCell ref="D91:E91"/>
    <mergeCell ref="F91:H91"/>
    <mergeCell ref="K91:L91"/>
    <mergeCell ref="N91:P91"/>
    <mergeCell ref="D92:E92"/>
    <mergeCell ref="F92:H92"/>
    <mergeCell ref="K92:L92"/>
    <mergeCell ref="N92:P92"/>
    <mergeCell ref="D89:E89"/>
    <mergeCell ref="F89:H89"/>
    <mergeCell ref="K89:L89"/>
    <mergeCell ref="N89:P89"/>
    <mergeCell ref="D90:E90"/>
    <mergeCell ref="F90:H90"/>
    <mergeCell ref="K90:L90"/>
    <mergeCell ref="N90:P90"/>
    <mergeCell ref="D95:E95"/>
    <mergeCell ref="F95:H95"/>
    <mergeCell ref="K95:L95"/>
    <mergeCell ref="N95:P95"/>
    <mergeCell ref="D96:E96"/>
    <mergeCell ref="F96:H96"/>
    <mergeCell ref="K96:L96"/>
    <mergeCell ref="N96:P96"/>
    <mergeCell ref="D93:E93"/>
    <mergeCell ref="F93:H93"/>
    <mergeCell ref="K93:L93"/>
    <mergeCell ref="N93:P93"/>
    <mergeCell ref="D94:E94"/>
    <mergeCell ref="F94:H94"/>
    <mergeCell ref="K94:L94"/>
    <mergeCell ref="N94:P94"/>
    <mergeCell ref="D99:E99"/>
    <mergeCell ref="F99:H99"/>
    <mergeCell ref="K99:L99"/>
    <mergeCell ref="N99:P99"/>
    <mergeCell ref="D100:E100"/>
    <mergeCell ref="F100:H100"/>
    <mergeCell ref="K100:L100"/>
    <mergeCell ref="N100:P100"/>
    <mergeCell ref="D97:E97"/>
    <mergeCell ref="F97:H97"/>
    <mergeCell ref="K97:L97"/>
    <mergeCell ref="N97:P97"/>
    <mergeCell ref="D98:E98"/>
    <mergeCell ref="F98:H98"/>
    <mergeCell ref="K98:L98"/>
    <mergeCell ref="N98:P98"/>
    <mergeCell ref="D103:E103"/>
    <mergeCell ref="F103:H103"/>
    <mergeCell ref="K103:L103"/>
    <mergeCell ref="N103:P103"/>
    <mergeCell ref="D104:E104"/>
    <mergeCell ref="F104:H104"/>
    <mergeCell ref="K104:L104"/>
    <mergeCell ref="N104:P104"/>
    <mergeCell ref="D101:E101"/>
    <mergeCell ref="F101:H101"/>
    <mergeCell ref="K101:L101"/>
    <mergeCell ref="N101:P101"/>
    <mergeCell ref="D102:E102"/>
    <mergeCell ref="F102:H102"/>
    <mergeCell ref="K102:L102"/>
    <mergeCell ref="N102:P102"/>
    <mergeCell ref="D107:E107"/>
    <mergeCell ref="F107:H107"/>
    <mergeCell ref="K107:L107"/>
    <mergeCell ref="N107:P107"/>
    <mergeCell ref="D108:E108"/>
    <mergeCell ref="F108:H108"/>
    <mergeCell ref="K108:L108"/>
    <mergeCell ref="N108:P108"/>
    <mergeCell ref="D105:E105"/>
    <mergeCell ref="F105:H105"/>
    <mergeCell ref="K105:L105"/>
    <mergeCell ref="N105:P105"/>
    <mergeCell ref="D106:E106"/>
    <mergeCell ref="F106:H106"/>
    <mergeCell ref="K106:L106"/>
    <mergeCell ref="N106:P106"/>
    <mergeCell ref="D111:E111"/>
    <mergeCell ref="F111:H111"/>
    <mergeCell ref="K111:L111"/>
    <mergeCell ref="N111:P111"/>
    <mergeCell ref="D112:E112"/>
    <mergeCell ref="F112:H112"/>
    <mergeCell ref="K112:L112"/>
    <mergeCell ref="N112:P112"/>
    <mergeCell ref="D109:E109"/>
    <mergeCell ref="F109:H109"/>
    <mergeCell ref="K109:L109"/>
    <mergeCell ref="N109:P109"/>
    <mergeCell ref="D110:E110"/>
    <mergeCell ref="F110:H110"/>
    <mergeCell ref="K110:L110"/>
    <mergeCell ref="N110:P110"/>
    <mergeCell ref="D115:E115"/>
    <mergeCell ref="F115:H115"/>
    <mergeCell ref="K115:L115"/>
    <mergeCell ref="N115:P115"/>
    <mergeCell ref="D113:E113"/>
    <mergeCell ref="F113:H113"/>
    <mergeCell ref="K113:L113"/>
    <mergeCell ref="N113:P113"/>
    <mergeCell ref="D114:E114"/>
    <mergeCell ref="F114:H114"/>
    <mergeCell ref="K114:L114"/>
    <mergeCell ref="N114:P114"/>
  </mergeCells>
  <conditionalFormatting sqref="M81:M115">
    <cfRule type="expression" dxfId="1" priority="1">
      <formula>M81="Pass"</formula>
    </cfRule>
  </conditionalFormatting>
  <conditionalFormatting sqref="N81:N115">
    <cfRule type="expression" dxfId="0" priority="2">
      <formula>M81="Pass"</formula>
    </cfRule>
  </conditionalFormatting>
  <dataValidations count="1">
    <dataValidation type="list" allowBlank="1" showInputMessage="1" showErrorMessage="1" sqref="M81:M115" xr:uid="{1BFA12F8-01B4-4578-9885-6629E91E7855}">
      <formula1>"Pass,Fail,NA,Not Inspected"</formula1>
    </dataValidation>
  </dataValidations>
  <pageMargins left="0.7" right="0.7" top="0.75" bottom="0.75" header="0.3" footer="0.3"/>
  <pageSetup orientation="portrait" horizontalDpi="4294967293" verticalDpi="90"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6677-50E6-406F-8B74-F58D7BD4F2DB}">
  <sheetPr codeName="Sheet20">
    <tabColor theme="9" tint="0.39997558519241921"/>
  </sheetPr>
  <dimension ref="B2:E28"/>
  <sheetViews>
    <sheetView showGridLines="0" zoomScaleNormal="100" workbookViewId="0">
      <selection activeCell="B25" sqref="B25"/>
    </sheetView>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501" t="s">
        <v>792</v>
      </c>
      <c r="C2" s="501"/>
      <c r="D2" s="501"/>
    </row>
    <row r="3" spans="2:5" x14ac:dyDescent="0.2">
      <c r="B3" s="132" t="s">
        <v>788</v>
      </c>
      <c r="C3" s="502"/>
      <c r="D3" s="502"/>
    </row>
    <row r="4" spans="2:5" ht="15" x14ac:dyDescent="0.25">
      <c r="B4" s="132" t="s">
        <v>789</v>
      </c>
      <c r="C4" s="502"/>
      <c r="D4" s="503"/>
    </row>
    <row r="5" spans="2:5" ht="15" x14ac:dyDescent="0.25">
      <c r="B5" s="132" t="s">
        <v>790</v>
      </c>
      <c r="C5" s="502"/>
      <c r="D5" s="503"/>
    </row>
    <row r="6" spans="2:5" x14ac:dyDescent="0.2">
      <c r="B6" s="504" t="s">
        <v>791</v>
      </c>
      <c r="C6" s="502"/>
      <c r="D6" s="502"/>
    </row>
    <row r="7" spans="2:5" x14ac:dyDescent="0.2">
      <c r="B7" s="504"/>
      <c r="C7" s="502"/>
      <c r="D7" s="502"/>
    </row>
    <row r="8" spans="2:5" x14ac:dyDescent="0.2">
      <c r="B8" s="504"/>
      <c r="C8" s="502"/>
      <c r="D8" s="502"/>
    </row>
    <row r="10" spans="2:5" x14ac:dyDescent="0.2">
      <c r="B10" s="499" t="s">
        <v>596</v>
      </c>
      <c r="C10" s="495" t="s">
        <v>597</v>
      </c>
      <c r="D10" s="497" t="s">
        <v>598</v>
      </c>
      <c r="E10" s="493" t="s">
        <v>599</v>
      </c>
    </row>
    <row r="11" spans="2:5" x14ac:dyDescent="0.2">
      <c r="B11" s="500"/>
      <c r="C11" s="496"/>
      <c r="D11" s="498"/>
      <c r="E11" s="494"/>
    </row>
    <row r="12" spans="2:5" x14ac:dyDescent="0.2">
      <c r="B12" s="14" t="s">
        <v>601</v>
      </c>
      <c r="C12" s="127"/>
      <c r="D12" s="126"/>
      <c r="E12" s="130"/>
    </row>
    <row r="13" spans="2:5" ht="24" x14ac:dyDescent="0.2">
      <c r="B13" s="14" t="s">
        <v>723</v>
      </c>
      <c r="C13" s="127"/>
      <c r="D13" s="126"/>
      <c r="E13" s="125"/>
    </row>
    <row r="14" spans="2:5" ht="24" x14ac:dyDescent="0.2">
      <c r="B14" s="14" t="s">
        <v>602</v>
      </c>
      <c r="C14" s="127"/>
      <c r="D14" s="126"/>
      <c r="E14" s="125"/>
    </row>
    <row r="15" spans="2:5" ht="24" x14ac:dyDescent="0.2">
      <c r="B15" s="14" t="s">
        <v>603</v>
      </c>
      <c r="C15" s="127"/>
      <c r="D15" s="126"/>
      <c r="E15" s="125"/>
    </row>
    <row r="16" spans="2:5" x14ac:dyDescent="0.2">
      <c r="B16" s="15"/>
      <c r="C16" s="128"/>
      <c r="D16" s="126"/>
      <c r="E16" s="131"/>
    </row>
    <row r="17" spans="2:5" x14ac:dyDescent="0.2">
      <c r="B17" s="499" t="s">
        <v>960</v>
      </c>
      <c r="C17" s="495" t="s">
        <v>597</v>
      </c>
      <c r="D17" s="497" t="s">
        <v>598</v>
      </c>
      <c r="E17" s="493" t="s">
        <v>599</v>
      </c>
    </row>
    <row r="18" spans="2:5" x14ac:dyDescent="0.2">
      <c r="B18" s="500"/>
      <c r="C18" s="496"/>
      <c r="D18" s="498"/>
      <c r="E18" s="494"/>
    </row>
    <row r="19" spans="2:5" x14ac:dyDescent="0.2">
      <c r="B19" s="15" t="s">
        <v>685</v>
      </c>
      <c r="C19" s="129"/>
      <c r="D19" s="126"/>
      <c r="E19" s="125"/>
    </row>
    <row r="20" spans="2:5" x14ac:dyDescent="0.2">
      <c r="B20" s="16" t="s">
        <v>686</v>
      </c>
      <c r="C20" s="129"/>
      <c r="D20" s="126"/>
      <c r="E20" s="125"/>
    </row>
    <row r="21" spans="2:5" x14ac:dyDescent="0.2">
      <c r="B21" s="16" t="s">
        <v>600</v>
      </c>
      <c r="C21" s="129"/>
      <c r="D21" s="126"/>
      <c r="E21" s="125"/>
    </row>
    <row r="22" spans="2:5" x14ac:dyDescent="0.2">
      <c r="B22" s="158"/>
      <c r="C22" s="180"/>
      <c r="D22" s="154"/>
      <c r="E22" s="180"/>
    </row>
    <row r="23" spans="2:5" ht="15" customHeight="1" x14ac:dyDescent="0.2">
      <c r="B23" s="499" t="s">
        <v>961</v>
      </c>
      <c r="C23" s="495" t="s">
        <v>597</v>
      </c>
      <c r="D23" s="497" t="s">
        <v>598</v>
      </c>
      <c r="E23" s="493" t="s">
        <v>599</v>
      </c>
    </row>
    <row r="24" spans="2:5" x14ac:dyDescent="0.2">
      <c r="B24" s="500"/>
      <c r="C24" s="496"/>
      <c r="D24" s="498"/>
      <c r="E24" s="494"/>
    </row>
    <row r="25" spans="2:5" x14ac:dyDescent="0.2">
      <c r="B25" s="15" t="s">
        <v>685</v>
      </c>
      <c r="C25" s="129"/>
      <c r="D25" s="126"/>
      <c r="E25" s="125"/>
    </row>
    <row r="26" spans="2:5" x14ac:dyDescent="0.2">
      <c r="B26" s="16" t="s">
        <v>686</v>
      </c>
      <c r="C26" s="129"/>
      <c r="D26" s="126"/>
      <c r="E26" s="125"/>
    </row>
    <row r="27" spans="2:5" x14ac:dyDescent="0.2">
      <c r="B27" s="16" t="s">
        <v>600</v>
      </c>
      <c r="C27" s="129"/>
      <c r="D27" s="126"/>
      <c r="E27" s="125"/>
    </row>
    <row r="28" spans="2:5" x14ac:dyDescent="0.2">
      <c r="B28" s="15"/>
      <c r="C28" s="129"/>
      <c r="D28" s="126"/>
      <c r="E28" s="125"/>
    </row>
  </sheetData>
  <sheetProtection algorithmName="SHA-512" hashValue="rfv0Bvh3a+EIbV+oHAvoeOwPEg/NhahhFxHqh3ZqBRqPEqRb1vQJsVnlbg/RuAak64cb6tYiqdMs1WUx8A725A==" saltValue="uaC2vSQHwqqTqPkzMngicg==" spinCount="100000" sheet="1" objects="1" scenarios="1" formatColumns="0" formatRows="0" insertRows="0"/>
  <mergeCells count="18">
    <mergeCell ref="B23:B24"/>
    <mergeCell ref="B2:D2"/>
    <mergeCell ref="B10:B11"/>
    <mergeCell ref="B17:B18"/>
    <mergeCell ref="C3:D3"/>
    <mergeCell ref="C4:D4"/>
    <mergeCell ref="C5:D5"/>
    <mergeCell ref="C6:D8"/>
    <mergeCell ref="B6:B8"/>
    <mergeCell ref="C23:C24"/>
    <mergeCell ref="D23:D24"/>
    <mergeCell ref="E23:E24"/>
    <mergeCell ref="C17:C18"/>
    <mergeCell ref="D17:D18"/>
    <mergeCell ref="E17:E18"/>
    <mergeCell ref="C10:C11"/>
    <mergeCell ref="D10:D11"/>
    <mergeCell ref="E10:E11"/>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1370250-13F1-40DC-8CB2-06325ECF46E4}">
          <x14:formula1>
            <xm:f>'Data Validation'!$B$135:$B$137</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A0D1-2EAE-4FEE-B1AD-973BB911D652}">
  <sheetPr codeName="Sheet2">
    <tabColor theme="4" tint="0.39997558519241921"/>
  </sheetPr>
  <dimension ref="A2:H125"/>
  <sheetViews>
    <sheetView showGridLines="0" zoomScaleNormal="100" workbookViewId="0"/>
  </sheetViews>
  <sheetFormatPr defaultColWidth="9.140625" defaultRowHeight="14.25" x14ac:dyDescent="0.2"/>
  <cols>
    <col min="1" max="1" width="3.140625" style="4" customWidth="1"/>
    <col min="2" max="2" width="48.140625" style="3" customWidth="1"/>
    <col min="3" max="4" width="49.7109375" style="169" customWidth="1"/>
    <col min="5" max="5" width="9.140625" style="3"/>
    <col min="6" max="6" width="8.42578125" style="3" customWidth="1"/>
    <col min="7" max="16384" width="9.140625" style="3"/>
  </cols>
  <sheetData>
    <row r="2" spans="1:7" ht="15.75" x14ac:dyDescent="0.25">
      <c r="B2" s="276" t="s">
        <v>89</v>
      </c>
      <c r="C2" s="277"/>
      <c r="D2" s="278"/>
    </row>
    <row r="3" spans="1:7" ht="15" x14ac:dyDescent="0.25">
      <c r="B3" s="282" t="s">
        <v>725</v>
      </c>
      <c r="C3" s="283"/>
      <c r="D3" s="284"/>
    </row>
    <row r="4" spans="1:7" x14ac:dyDescent="0.2">
      <c r="B4" s="279" t="s">
        <v>745</v>
      </c>
      <c r="C4" s="280"/>
      <c r="D4" s="281"/>
    </row>
    <row r="6" spans="1:7" s="25" customFormat="1" ht="12" x14ac:dyDescent="0.2">
      <c r="B6" s="102" t="s">
        <v>143</v>
      </c>
      <c r="C6" s="166"/>
      <c r="D6" s="26"/>
    </row>
    <row r="7" spans="1:7" s="25" customFormat="1" ht="12" x14ac:dyDescent="0.2">
      <c r="B7" s="102" t="s">
        <v>748</v>
      </c>
      <c r="C7" s="166"/>
      <c r="D7" s="26"/>
    </row>
    <row r="8" spans="1:7" s="25" customFormat="1" ht="12" x14ac:dyDescent="0.2">
      <c r="B8" s="102" t="s">
        <v>749</v>
      </c>
      <c r="C8" s="166"/>
      <c r="D8" s="26"/>
    </row>
    <row r="9" spans="1:7" ht="15.75" x14ac:dyDescent="0.25">
      <c r="B9" s="286" t="s">
        <v>747</v>
      </c>
      <c r="C9" s="287"/>
      <c r="D9" s="26"/>
      <c r="E9" s="25"/>
      <c r="F9" s="25"/>
      <c r="G9" s="25"/>
    </row>
    <row r="10" spans="1:7" s="25" customFormat="1" ht="12" x14ac:dyDescent="0.2">
      <c r="A10" s="26"/>
      <c r="B10" s="27" t="s">
        <v>518</v>
      </c>
      <c r="C10" s="166"/>
      <c r="D10" s="26"/>
    </row>
    <row r="11" spans="1:7" s="25" customFormat="1" ht="12" x14ac:dyDescent="0.2">
      <c r="A11" s="26"/>
      <c r="B11" s="27" t="s">
        <v>223</v>
      </c>
      <c r="C11" s="166"/>
      <c r="D11" s="26"/>
    </row>
    <row r="12" spans="1:7" s="25" customFormat="1" ht="15" x14ac:dyDescent="0.25">
      <c r="A12" s="26"/>
      <c r="B12" s="27" t="s">
        <v>519</v>
      </c>
      <c r="C12" s="166"/>
      <c r="D12" s="208"/>
      <c r="G12"/>
    </row>
    <row r="13" spans="1:7" s="25" customFormat="1" ht="12" x14ac:dyDescent="0.2">
      <c r="A13" s="26"/>
      <c r="B13" s="27" t="s">
        <v>520</v>
      </c>
      <c r="C13" s="166"/>
      <c r="D13" s="26"/>
    </row>
    <row r="14" spans="1:7" s="25" customFormat="1" ht="12" x14ac:dyDescent="0.2">
      <c r="A14" s="26"/>
      <c r="B14" s="27" t="s">
        <v>224</v>
      </c>
      <c r="C14" s="166"/>
      <c r="D14" s="26"/>
    </row>
    <row r="15" spans="1:7" s="25" customFormat="1" ht="12" x14ac:dyDescent="0.2">
      <c r="A15" s="26"/>
      <c r="B15" s="27" t="s">
        <v>530</v>
      </c>
      <c r="C15" s="166"/>
      <c r="D15" s="26"/>
    </row>
    <row r="16" spans="1:7" s="25" customFormat="1" ht="24" x14ac:dyDescent="0.2">
      <c r="A16" s="26"/>
      <c r="B16" s="28" t="s">
        <v>526</v>
      </c>
      <c r="C16" s="166"/>
      <c r="D16" s="213" t="s">
        <v>872</v>
      </c>
    </row>
    <row r="17" spans="1:8" s="25" customFormat="1" ht="12" x14ac:dyDescent="0.2">
      <c r="A17" s="26"/>
      <c r="B17" s="29" t="s">
        <v>145</v>
      </c>
      <c r="C17" s="166"/>
      <c r="D17" s="166"/>
    </row>
    <row r="18" spans="1:8" s="25" customFormat="1" ht="24" x14ac:dyDescent="0.2">
      <c r="A18" s="26"/>
      <c r="B18" s="30" t="s">
        <v>33</v>
      </c>
      <c r="C18" s="166"/>
      <c r="D18" s="166"/>
    </row>
    <row r="19" spans="1:8" s="25" customFormat="1" ht="12" x14ac:dyDescent="0.2">
      <c r="A19" s="26"/>
      <c r="B19" s="30" t="s">
        <v>865</v>
      </c>
      <c r="C19" s="166"/>
      <c r="D19" s="166"/>
    </row>
    <row r="20" spans="1:8" s="25" customFormat="1" ht="12" x14ac:dyDescent="0.2">
      <c r="A20" s="26"/>
      <c r="B20" s="30" t="s">
        <v>34</v>
      </c>
      <c r="C20" s="166"/>
      <c r="D20" s="166"/>
    </row>
    <row r="21" spans="1:8" s="25" customFormat="1" ht="24" x14ac:dyDescent="0.2">
      <c r="A21" s="26"/>
      <c r="B21" s="30" t="s">
        <v>35</v>
      </c>
      <c r="C21" s="166"/>
      <c r="D21" s="166"/>
    </row>
    <row r="22" spans="1:8" s="25" customFormat="1" ht="12" x14ac:dyDescent="0.2">
      <c r="A22" s="26"/>
      <c r="B22" s="30" t="s">
        <v>36</v>
      </c>
      <c r="C22" s="166"/>
      <c r="D22" s="166"/>
    </row>
    <row r="23" spans="1:8" s="25" customFormat="1" ht="12" x14ac:dyDescent="0.2">
      <c r="A23" s="26"/>
      <c r="B23" s="31" t="s">
        <v>37</v>
      </c>
      <c r="C23" s="167"/>
      <c r="D23" s="167"/>
    </row>
    <row r="24" spans="1:8" ht="15" x14ac:dyDescent="0.25">
      <c r="B24" s="140" t="s">
        <v>741</v>
      </c>
      <c r="C24" s="211"/>
      <c r="D24" s="212"/>
      <c r="H24" s="3" t="s">
        <v>726</v>
      </c>
    </row>
    <row r="25" spans="1:8" s="25" customFormat="1" ht="12" x14ac:dyDescent="0.2">
      <c r="A25" s="26"/>
      <c r="B25" s="32" t="s">
        <v>38</v>
      </c>
      <c r="C25" s="168"/>
      <c r="D25" s="168"/>
    </row>
    <row r="26" spans="1:8" s="25" customFormat="1" ht="12" x14ac:dyDescent="0.2">
      <c r="A26" s="26"/>
      <c r="B26" s="30" t="s">
        <v>39</v>
      </c>
      <c r="C26" s="166"/>
      <c r="D26" s="166"/>
    </row>
    <row r="27" spans="1:8" s="25" customFormat="1" ht="12" x14ac:dyDescent="0.2">
      <c r="A27" s="26"/>
      <c r="B27" s="30" t="s">
        <v>40</v>
      </c>
      <c r="C27" s="166"/>
      <c r="D27" s="166"/>
    </row>
    <row r="28" spans="1:8" s="25" customFormat="1" ht="12" x14ac:dyDescent="0.2">
      <c r="A28" s="26"/>
      <c r="B28" s="30" t="s">
        <v>733</v>
      </c>
      <c r="C28" s="166"/>
      <c r="D28" s="166"/>
    </row>
    <row r="29" spans="1:8" s="25" customFormat="1" ht="12" x14ac:dyDescent="0.2">
      <c r="A29" s="26"/>
      <c r="B29" s="30" t="s">
        <v>734</v>
      </c>
      <c r="C29" s="166"/>
      <c r="D29" s="166"/>
    </row>
    <row r="30" spans="1:8" s="25" customFormat="1" ht="12" x14ac:dyDescent="0.2">
      <c r="A30" s="26"/>
      <c r="B30" s="30" t="s">
        <v>735</v>
      </c>
      <c r="C30" s="166"/>
      <c r="D30" s="166"/>
    </row>
    <row r="31" spans="1:8" s="25" customFormat="1" ht="12" x14ac:dyDescent="0.2">
      <c r="A31" s="26"/>
      <c r="B31" s="30" t="s">
        <v>144</v>
      </c>
      <c r="C31" s="100">
        <f>SUM(C25:C30)</f>
        <v>0</v>
      </c>
    </row>
    <row r="32" spans="1:8" s="25" customFormat="1" ht="12" x14ac:dyDescent="0.2">
      <c r="A32" s="26"/>
      <c r="B32" s="30" t="s">
        <v>737</v>
      </c>
      <c r="C32" s="100">
        <f>(C25*1)+(C26*1)+(C27*2)+(C28*3)+(C29*4)+(C30*5)</f>
        <v>0</v>
      </c>
    </row>
    <row r="33" spans="1:4" s="25" customFormat="1" ht="12" x14ac:dyDescent="0.2">
      <c r="A33" s="26"/>
      <c r="B33" s="30" t="s">
        <v>195</v>
      </c>
      <c r="C33" s="166"/>
      <c r="D33" s="166"/>
    </row>
    <row r="34" spans="1:4" s="25" customFormat="1" ht="12" x14ac:dyDescent="0.2">
      <c r="A34" s="26"/>
      <c r="B34" s="30" t="s">
        <v>41</v>
      </c>
      <c r="C34" s="192"/>
      <c r="D34" s="209"/>
    </row>
    <row r="35" spans="1:4" s="25" customFormat="1" ht="24" x14ac:dyDescent="0.2">
      <c r="A35" s="26"/>
      <c r="B35" s="30" t="s">
        <v>42</v>
      </c>
      <c r="C35" s="192"/>
      <c r="D35" s="209"/>
    </row>
    <row r="36" spans="1:4" ht="15" x14ac:dyDescent="0.25">
      <c r="B36" s="140" t="s">
        <v>203</v>
      </c>
      <c r="C36" s="211"/>
      <c r="D36" s="212"/>
    </row>
    <row r="37" spans="1:4" s="25" customFormat="1" ht="12" x14ac:dyDescent="0.2">
      <c r="A37" s="26"/>
      <c r="B37" s="27" t="s">
        <v>521</v>
      </c>
      <c r="C37" s="166"/>
      <c r="D37" s="166"/>
    </row>
    <row r="38" spans="1:4" s="25" customFormat="1" ht="12" x14ac:dyDescent="0.2">
      <c r="A38" s="26"/>
      <c r="B38" s="27" t="s">
        <v>522</v>
      </c>
      <c r="C38" s="166"/>
      <c r="D38" s="166"/>
    </row>
    <row r="39" spans="1:4" s="25" customFormat="1" ht="12" x14ac:dyDescent="0.2">
      <c r="A39" s="26"/>
      <c r="B39" s="27" t="s">
        <v>523</v>
      </c>
      <c r="C39" s="166"/>
      <c r="D39" s="166"/>
    </row>
    <row r="40" spans="1:4" s="25" customFormat="1" ht="12" x14ac:dyDescent="0.2">
      <c r="A40" s="26"/>
      <c r="B40" s="27" t="s">
        <v>524</v>
      </c>
      <c r="C40" s="166"/>
      <c r="D40" s="166"/>
    </row>
    <row r="41" spans="1:4" s="25" customFormat="1" ht="24" x14ac:dyDescent="0.2">
      <c r="A41" s="26"/>
      <c r="B41" s="30" t="s">
        <v>43</v>
      </c>
      <c r="C41" s="166"/>
      <c r="D41" s="166"/>
    </row>
    <row r="42" spans="1:4" s="25" customFormat="1" ht="12" x14ac:dyDescent="0.2">
      <c r="A42" s="26"/>
      <c r="B42" s="27" t="s">
        <v>525</v>
      </c>
      <c r="C42" s="166"/>
      <c r="D42" s="166"/>
    </row>
    <row r="43" spans="1:4" s="25" customFormat="1" ht="24" x14ac:dyDescent="0.2">
      <c r="A43" s="26"/>
      <c r="B43" s="30" t="s">
        <v>44</v>
      </c>
      <c r="C43" s="166"/>
      <c r="D43" s="166"/>
    </row>
    <row r="44" spans="1:4" ht="28.5" customHeight="1" x14ac:dyDescent="0.2">
      <c r="B44" s="288" t="s">
        <v>636</v>
      </c>
      <c r="C44" s="289"/>
      <c r="D44" s="210"/>
    </row>
    <row r="45" spans="1:4" s="25" customFormat="1" ht="12" x14ac:dyDescent="0.2">
      <c r="A45" s="26"/>
      <c r="B45" s="30" t="s">
        <v>0</v>
      </c>
      <c r="C45" s="166"/>
      <c r="D45" s="166"/>
    </row>
    <row r="46" spans="1:4" s="25" customFormat="1" ht="12" x14ac:dyDescent="0.2">
      <c r="A46" s="26"/>
      <c r="B46" s="30" t="s">
        <v>45</v>
      </c>
      <c r="C46" s="166"/>
      <c r="D46" s="166"/>
    </row>
    <row r="47" spans="1:4" s="25" customFormat="1" ht="12" x14ac:dyDescent="0.2">
      <c r="A47" s="26"/>
      <c r="B47" s="30" t="s">
        <v>46</v>
      </c>
      <c r="C47" s="166"/>
      <c r="D47" s="166"/>
    </row>
    <row r="48" spans="1:4" s="25" customFormat="1" ht="12" x14ac:dyDescent="0.2">
      <c r="A48" s="26"/>
      <c r="B48" s="30" t="s">
        <v>88</v>
      </c>
      <c r="C48" s="166"/>
      <c r="D48" s="166"/>
    </row>
    <row r="49" spans="1:4" ht="28.5" customHeight="1" x14ac:dyDescent="0.2">
      <c r="B49" s="288" t="s">
        <v>815</v>
      </c>
      <c r="C49" s="289"/>
      <c r="D49" s="210"/>
    </row>
    <row r="50" spans="1:4" s="25" customFormat="1" ht="24" x14ac:dyDescent="0.2">
      <c r="A50" s="26"/>
      <c r="B50" s="30" t="s">
        <v>86</v>
      </c>
      <c r="C50" s="166"/>
      <c r="D50" s="166"/>
    </row>
    <row r="51" spans="1:4" s="25" customFormat="1" ht="24" x14ac:dyDescent="0.2">
      <c r="A51" s="26"/>
      <c r="B51" s="30" t="s">
        <v>651</v>
      </c>
      <c r="C51" s="166"/>
      <c r="D51" s="166"/>
    </row>
    <row r="52" spans="1:4" ht="28.5" customHeight="1" x14ac:dyDescent="0.2">
      <c r="B52" s="288" t="s">
        <v>816</v>
      </c>
      <c r="C52" s="289"/>
      <c r="D52" s="210"/>
    </row>
    <row r="53" spans="1:4" s="25" customFormat="1" ht="24" x14ac:dyDescent="0.2">
      <c r="A53" s="26"/>
      <c r="B53" s="30" t="s">
        <v>652</v>
      </c>
      <c r="C53" s="166"/>
      <c r="D53" s="166"/>
    </row>
    <row r="54" spans="1:4" s="25" customFormat="1" ht="24" x14ac:dyDescent="0.2">
      <c r="A54" s="26"/>
      <c r="B54" s="30" t="s">
        <v>679</v>
      </c>
      <c r="C54" s="166"/>
      <c r="D54" s="166"/>
    </row>
    <row r="55" spans="1:4" ht="15" x14ac:dyDescent="0.25">
      <c r="B55" s="140" t="s">
        <v>204</v>
      </c>
      <c r="C55" s="211"/>
      <c r="D55" s="212"/>
    </row>
    <row r="56" spans="1:4" ht="15" x14ac:dyDescent="0.25">
      <c r="B56" s="140" t="s">
        <v>165</v>
      </c>
      <c r="C56" s="211"/>
      <c r="D56" s="212"/>
    </row>
    <row r="57" spans="1:4" s="25" customFormat="1" ht="12" x14ac:dyDescent="0.2">
      <c r="A57" s="26"/>
      <c r="B57" s="30" t="s">
        <v>870</v>
      </c>
      <c r="C57" s="166"/>
      <c r="D57" s="166"/>
    </row>
    <row r="58" spans="1:4" s="25" customFormat="1" ht="12" x14ac:dyDescent="0.2">
      <c r="A58" s="26"/>
      <c r="B58" s="30" t="s">
        <v>94</v>
      </c>
      <c r="C58" s="166"/>
      <c r="D58" s="166"/>
    </row>
    <row r="59" spans="1:4" s="25" customFormat="1" ht="12" x14ac:dyDescent="0.2">
      <c r="A59" s="26"/>
      <c r="B59" s="30" t="s">
        <v>650</v>
      </c>
      <c r="C59" s="166"/>
      <c r="D59" s="166"/>
    </row>
    <row r="60" spans="1:4" s="25" customFormat="1" ht="12" x14ac:dyDescent="0.2">
      <c r="A60" s="26"/>
      <c r="B60" s="30" t="s">
        <v>680</v>
      </c>
      <c r="C60" s="166"/>
      <c r="D60" s="166"/>
    </row>
    <row r="61" spans="1:4" s="25" customFormat="1" ht="12" x14ac:dyDescent="0.2">
      <c r="A61" s="26"/>
      <c r="B61" s="30" t="s">
        <v>167</v>
      </c>
      <c r="C61" s="166"/>
      <c r="D61" s="166"/>
    </row>
    <row r="62" spans="1:4" s="25" customFormat="1" ht="12" x14ac:dyDescent="0.2">
      <c r="A62" s="26"/>
      <c r="B62" s="30" t="s">
        <v>168</v>
      </c>
      <c r="C62" s="166"/>
      <c r="D62" s="166"/>
    </row>
    <row r="63" spans="1:4" s="25" customFormat="1" ht="12" x14ac:dyDescent="0.2">
      <c r="A63" s="26"/>
      <c r="B63" s="30" t="s">
        <v>527</v>
      </c>
      <c r="C63" s="166"/>
      <c r="D63" s="166"/>
    </row>
    <row r="64" spans="1:4" ht="15" x14ac:dyDescent="0.25">
      <c r="B64" s="140" t="s">
        <v>742</v>
      </c>
      <c r="C64" s="211"/>
      <c r="D64" s="212"/>
    </row>
    <row r="65" spans="1:4" s="25" customFormat="1" ht="12" x14ac:dyDescent="0.2">
      <c r="A65" s="26"/>
      <c r="B65" s="30" t="s">
        <v>870</v>
      </c>
      <c r="C65" s="166"/>
      <c r="D65" s="166"/>
    </row>
    <row r="66" spans="1:4" s="25" customFormat="1" ht="12" x14ac:dyDescent="0.2">
      <c r="A66" s="26"/>
      <c r="B66" s="30" t="s">
        <v>94</v>
      </c>
      <c r="C66" s="166"/>
      <c r="D66" s="166"/>
    </row>
    <row r="67" spans="1:4" s="25" customFormat="1" ht="12" x14ac:dyDescent="0.2">
      <c r="A67" s="26"/>
      <c r="B67" s="30" t="s">
        <v>650</v>
      </c>
      <c r="C67" s="166"/>
      <c r="D67" s="166"/>
    </row>
    <row r="68" spans="1:4" s="25" customFormat="1" ht="12" x14ac:dyDescent="0.2">
      <c r="A68" s="26"/>
      <c r="B68" s="30" t="s">
        <v>680</v>
      </c>
      <c r="C68" s="166"/>
      <c r="D68" s="166"/>
    </row>
    <row r="69" spans="1:4" s="25" customFormat="1" ht="12" x14ac:dyDescent="0.2">
      <c r="A69" s="26"/>
      <c r="B69" s="30" t="s">
        <v>167</v>
      </c>
      <c r="C69" s="166"/>
      <c r="D69" s="166"/>
    </row>
    <row r="70" spans="1:4" s="25" customFormat="1" ht="12" x14ac:dyDescent="0.2">
      <c r="A70" s="26"/>
      <c r="B70" s="30" t="s">
        <v>168</v>
      </c>
      <c r="C70" s="166"/>
      <c r="D70" s="166"/>
    </row>
    <row r="71" spans="1:4" s="25" customFormat="1" ht="12" x14ac:dyDescent="0.2">
      <c r="A71" s="26"/>
      <c r="B71" s="30" t="s">
        <v>527</v>
      </c>
      <c r="C71" s="166"/>
      <c r="D71" s="166"/>
    </row>
    <row r="72" spans="1:4" ht="15" x14ac:dyDescent="0.25">
      <c r="B72" s="140" t="s">
        <v>205</v>
      </c>
      <c r="C72" s="211"/>
      <c r="D72" s="212"/>
    </row>
    <row r="73" spans="1:4" ht="15" x14ac:dyDescent="0.25">
      <c r="B73" s="140" t="s">
        <v>179</v>
      </c>
      <c r="C73" s="211"/>
      <c r="D73" s="212"/>
    </row>
    <row r="74" spans="1:4" s="25" customFormat="1" ht="12" x14ac:dyDescent="0.2">
      <c r="A74" s="26"/>
      <c r="B74" s="30" t="s">
        <v>871</v>
      </c>
      <c r="C74" s="166"/>
      <c r="D74" s="166"/>
    </row>
    <row r="75" spans="1:4" s="25" customFormat="1" ht="12" x14ac:dyDescent="0.2">
      <c r="A75" s="26"/>
      <c r="B75" s="30" t="s">
        <v>94</v>
      </c>
      <c r="C75" s="166"/>
      <c r="D75" s="166"/>
    </row>
    <row r="76" spans="1:4" s="25" customFormat="1" ht="12" x14ac:dyDescent="0.2">
      <c r="A76" s="26"/>
      <c r="B76" s="30" t="s">
        <v>166</v>
      </c>
      <c r="C76" s="166"/>
      <c r="D76" s="166"/>
    </row>
    <row r="77" spans="1:4" s="25" customFormat="1" ht="12" x14ac:dyDescent="0.2">
      <c r="A77" s="26"/>
      <c r="B77" s="30" t="s">
        <v>167</v>
      </c>
      <c r="C77" s="166"/>
      <c r="D77" s="166"/>
    </row>
    <row r="78" spans="1:4" s="25" customFormat="1" ht="12" x14ac:dyDescent="0.2">
      <c r="A78" s="26"/>
      <c r="B78" s="30" t="s">
        <v>181</v>
      </c>
      <c r="C78" s="166"/>
      <c r="D78" s="166"/>
    </row>
    <row r="79" spans="1:4" s="25" customFormat="1" ht="12" x14ac:dyDescent="0.2">
      <c r="A79" s="26"/>
      <c r="B79" s="30" t="s">
        <v>527</v>
      </c>
      <c r="C79" s="166"/>
      <c r="D79" s="166"/>
    </row>
    <row r="80" spans="1:4" s="25" customFormat="1" ht="12" x14ac:dyDescent="0.2">
      <c r="A80" s="26"/>
      <c r="B80" s="30" t="s">
        <v>189</v>
      </c>
      <c r="C80" s="166"/>
      <c r="D80" s="166"/>
    </row>
    <row r="81" spans="1:4" ht="15" x14ac:dyDescent="0.25">
      <c r="B81" s="140" t="s">
        <v>743</v>
      </c>
      <c r="C81" s="211"/>
      <c r="D81" s="212"/>
    </row>
    <row r="82" spans="1:4" s="25" customFormat="1" ht="12" x14ac:dyDescent="0.2">
      <c r="A82" s="26"/>
      <c r="B82" s="30" t="s">
        <v>871</v>
      </c>
      <c r="C82" s="166"/>
      <c r="D82" s="166"/>
    </row>
    <row r="83" spans="1:4" s="25" customFormat="1" ht="12" x14ac:dyDescent="0.2">
      <c r="A83" s="26"/>
      <c r="B83" s="30" t="s">
        <v>94</v>
      </c>
      <c r="C83" s="166"/>
      <c r="D83" s="166"/>
    </row>
    <row r="84" spans="1:4" s="25" customFormat="1" ht="12" x14ac:dyDescent="0.2">
      <c r="A84" s="26"/>
      <c r="B84" s="30" t="s">
        <v>166</v>
      </c>
      <c r="C84" s="166"/>
      <c r="D84" s="166"/>
    </row>
    <row r="85" spans="1:4" s="25" customFormat="1" ht="12" x14ac:dyDescent="0.2">
      <c r="A85" s="26"/>
      <c r="B85" s="30" t="s">
        <v>167</v>
      </c>
      <c r="C85" s="166"/>
      <c r="D85" s="166"/>
    </row>
    <row r="86" spans="1:4" s="25" customFormat="1" ht="12" x14ac:dyDescent="0.2">
      <c r="A86" s="26"/>
      <c r="B86" s="30" t="s">
        <v>181</v>
      </c>
      <c r="C86" s="166"/>
      <c r="D86" s="166"/>
    </row>
    <row r="87" spans="1:4" s="25" customFormat="1" ht="12" x14ac:dyDescent="0.2">
      <c r="A87" s="26"/>
      <c r="B87" s="30" t="s">
        <v>527</v>
      </c>
      <c r="C87" s="166"/>
      <c r="D87" s="166"/>
    </row>
    <row r="88" spans="1:4" s="25" customFormat="1" ht="12" x14ac:dyDescent="0.2">
      <c r="A88" s="26"/>
      <c r="B88" s="30" t="s">
        <v>189</v>
      </c>
      <c r="C88" s="166"/>
      <c r="D88" s="166"/>
    </row>
    <row r="89" spans="1:4" ht="15" x14ac:dyDescent="0.25">
      <c r="B89" s="140" t="s">
        <v>803</v>
      </c>
      <c r="C89" s="211"/>
      <c r="D89" s="212"/>
    </row>
    <row r="90" spans="1:4" ht="15" x14ac:dyDescent="0.25">
      <c r="B90" s="140" t="s">
        <v>196</v>
      </c>
      <c r="C90" s="211"/>
      <c r="D90" s="212"/>
    </row>
    <row r="91" spans="1:4" s="25" customFormat="1" ht="12" x14ac:dyDescent="0.2">
      <c r="A91" s="26"/>
      <c r="B91" s="30" t="s">
        <v>75</v>
      </c>
      <c r="C91" s="166"/>
      <c r="D91" s="166"/>
    </row>
    <row r="92" spans="1:4" s="25" customFormat="1" ht="12" x14ac:dyDescent="0.2">
      <c r="A92" s="26"/>
      <c r="B92" s="30" t="s">
        <v>197</v>
      </c>
      <c r="C92" s="166"/>
      <c r="D92" s="166"/>
    </row>
    <row r="93" spans="1:4" s="25" customFormat="1" ht="12" x14ac:dyDescent="0.2">
      <c r="A93" s="26"/>
      <c r="B93" s="30" t="s">
        <v>681</v>
      </c>
      <c r="C93" s="166"/>
      <c r="D93" s="166"/>
    </row>
    <row r="94" spans="1:4" s="25" customFormat="1" ht="12" x14ac:dyDescent="0.2">
      <c r="A94" s="26"/>
      <c r="B94" s="30" t="s">
        <v>637</v>
      </c>
      <c r="C94" s="166"/>
      <c r="D94" s="166"/>
    </row>
    <row r="95" spans="1:4" s="25" customFormat="1" ht="12" x14ac:dyDescent="0.2">
      <c r="A95" s="26"/>
      <c r="B95" s="30" t="s">
        <v>638</v>
      </c>
      <c r="C95" s="166"/>
      <c r="D95" s="166"/>
    </row>
    <row r="96" spans="1:4" s="25" customFormat="1" ht="12" x14ac:dyDescent="0.2">
      <c r="A96" s="26"/>
      <c r="B96" s="30" t="s">
        <v>167</v>
      </c>
      <c r="C96" s="166"/>
      <c r="D96" s="166"/>
    </row>
    <row r="97" spans="1:4" ht="15" x14ac:dyDescent="0.25">
      <c r="B97" s="140" t="s">
        <v>744</v>
      </c>
      <c r="C97" s="211"/>
      <c r="D97" s="212"/>
    </row>
    <row r="98" spans="1:4" s="25" customFormat="1" ht="12" x14ac:dyDescent="0.2">
      <c r="A98" s="26"/>
      <c r="B98" s="30" t="s">
        <v>75</v>
      </c>
      <c r="C98" s="166"/>
      <c r="D98" s="166"/>
    </row>
    <row r="99" spans="1:4" s="25" customFormat="1" ht="12" x14ac:dyDescent="0.2">
      <c r="A99" s="26"/>
      <c r="B99" s="30" t="s">
        <v>197</v>
      </c>
      <c r="C99" s="166"/>
      <c r="D99" s="166"/>
    </row>
    <row r="100" spans="1:4" s="25" customFormat="1" ht="12" x14ac:dyDescent="0.2">
      <c r="A100" s="26"/>
      <c r="B100" s="30" t="s">
        <v>681</v>
      </c>
      <c r="C100" s="166"/>
      <c r="D100" s="166"/>
    </row>
    <row r="101" spans="1:4" s="25" customFormat="1" ht="12" x14ac:dyDescent="0.2">
      <c r="A101" s="26"/>
      <c r="B101" s="30" t="s">
        <v>637</v>
      </c>
      <c r="C101" s="166"/>
      <c r="D101" s="166"/>
    </row>
    <row r="102" spans="1:4" s="25" customFormat="1" ht="12" x14ac:dyDescent="0.2">
      <c r="A102" s="26"/>
      <c r="B102" s="30" t="s">
        <v>638</v>
      </c>
      <c r="C102" s="166"/>
      <c r="D102" s="166"/>
    </row>
    <row r="103" spans="1:4" s="25" customFormat="1" ht="12" x14ac:dyDescent="0.2">
      <c r="A103" s="26"/>
      <c r="B103" s="30" t="s">
        <v>167</v>
      </c>
      <c r="C103" s="166"/>
      <c r="D103" s="166"/>
    </row>
    <row r="104" spans="1:4" ht="15" x14ac:dyDescent="0.25">
      <c r="B104" s="140" t="s">
        <v>669</v>
      </c>
      <c r="C104" s="211"/>
      <c r="D104" s="212"/>
    </row>
    <row r="105" spans="1:4" s="25" customFormat="1" ht="12" x14ac:dyDescent="0.2">
      <c r="A105" s="26"/>
      <c r="B105" s="285" t="s">
        <v>670</v>
      </c>
      <c r="C105" s="270"/>
      <c r="D105" s="271"/>
    </row>
    <row r="106" spans="1:4" s="25" customFormat="1" ht="12" x14ac:dyDescent="0.2">
      <c r="A106" s="26"/>
      <c r="B106" s="285"/>
      <c r="C106" s="272"/>
      <c r="D106" s="273"/>
    </row>
    <row r="107" spans="1:4" s="25" customFormat="1" ht="12" x14ac:dyDescent="0.2">
      <c r="A107" s="26"/>
      <c r="B107" s="285"/>
      <c r="C107" s="274"/>
      <c r="D107" s="275"/>
    </row>
    <row r="108" spans="1:4" x14ac:dyDescent="0.2">
      <c r="B108" s="4"/>
    </row>
    <row r="109" spans="1:4" x14ac:dyDescent="0.2">
      <c r="B109" s="4"/>
    </row>
    <row r="110" spans="1:4" x14ac:dyDescent="0.2">
      <c r="B110" s="4"/>
    </row>
    <row r="111" spans="1:4" x14ac:dyDescent="0.2">
      <c r="B111" s="4"/>
    </row>
    <row r="112" spans="1:4" x14ac:dyDescent="0.2">
      <c r="B112" s="4"/>
    </row>
    <row r="113" spans="2:2" x14ac:dyDescent="0.2">
      <c r="B113" s="4"/>
    </row>
    <row r="114" spans="2:2" x14ac:dyDescent="0.2">
      <c r="B114" s="4"/>
    </row>
    <row r="115" spans="2:2" x14ac:dyDescent="0.2">
      <c r="B115" s="4"/>
    </row>
    <row r="116" spans="2:2" x14ac:dyDescent="0.2">
      <c r="B116" s="4"/>
    </row>
    <row r="117" spans="2:2" x14ac:dyDescent="0.2">
      <c r="B117" s="4"/>
    </row>
    <row r="118" spans="2:2" x14ac:dyDescent="0.2">
      <c r="B118" s="4"/>
    </row>
    <row r="119" spans="2:2" x14ac:dyDescent="0.2">
      <c r="B119" s="4"/>
    </row>
    <row r="120" spans="2:2" x14ac:dyDescent="0.2">
      <c r="B120" s="4"/>
    </row>
    <row r="121" spans="2:2" x14ac:dyDescent="0.2">
      <c r="B121" s="4"/>
    </row>
    <row r="122" spans="2:2" x14ac:dyDescent="0.2">
      <c r="B122" s="4"/>
    </row>
    <row r="123" spans="2:2" x14ac:dyDescent="0.2">
      <c r="B123" s="4"/>
    </row>
    <row r="124" spans="2:2" x14ac:dyDescent="0.2">
      <c r="B124" s="4"/>
    </row>
    <row r="125" spans="2:2" x14ac:dyDescent="0.2">
      <c r="B125" s="4"/>
    </row>
  </sheetData>
  <sheetProtection algorithmName="SHA-512" hashValue="PhJv+mxXaOls335WYyBVLolRFCsrzCyTtJp3If47tQGs2DUpq32dwx6E/RaOPEvuKXwYbwRAC+xSknpS+wDOIA==" saltValue="0Rs7ugprSTMhmgv2Xo560w==" spinCount="100000" sheet="1" objects="1" scenarios="1" formatColumns="0" formatRows="0" insertRows="0"/>
  <mergeCells count="9">
    <mergeCell ref="C105:D107"/>
    <mergeCell ref="B2:D2"/>
    <mergeCell ref="B4:D4"/>
    <mergeCell ref="B3:D3"/>
    <mergeCell ref="B105:B107"/>
    <mergeCell ref="B9:C9"/>
    <mergeCell ref="B52:C52"/>
    <mergeCell ref="B49:C49"/>
    <mergeCell ref="B44:C44"/>
  </mergeCells>
  <dataValidations count="1">
    <dataValidation type="list" allowBlank="1" showInputMessage="1" showErrorMessage="1" sqref="C79 C87" xr:uid="{436DED40-A6A2-4D42-8C3F-529CCC523D2B}">
      <formula1>DD_Distribution_CentralDistributionTypeCooling</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CC36300A-2CC8-45A0-94DB-FBAA76239EFB}">
          <x14:formula1>
            <xm:f>'Data Validation'!$B$4:$B$8</xm:f>
          </x14:formula1>
          <xm:sqref>C33</xm:sqref>
        </x14:dataValidation>
        <x14:dataValidation type="list" allowBlank="1" showInputMessage="1" showErrorMessage="1" xr:uid="{2A72D96A-66DD-4F41-AFDB-89F570D22D65}">
          <x14:formula1>
            <xm:f>'Data Validation'!$C$4:$C$11</xm:f>
          </x14:formula1>
          <xm:sqref>C37</xm:sqref>
        </x14:dataValidation>
        <x14:dataValidation type="list" allowBlank="1" showInputMessage="1" showErrorMessage="1" xr:uid="{94A2297E-CA7D-4029-9699-8EEFF61AB7EC}">
          <x14:formula1>
            <xm:f>'Data Validation'!$D$4:$D$14</xm:f>
          </x14:formula1>
          <xm:sqref>C38</xm:sqref>
        </x14:dataValidation>
        <x14:dataValidation type="list" allowBlank="1" showInputMessage="1" showErrorMessage="1" xr:uid="{A0547398-BF03-47BD-83DF-F25A0F1EF58B}">
          <x14:formula1>
            <xm:f>'Data Validation'!$E$4:$E$6</xm:f>
          </x14:formula1>
          <xm:sqref>C40</xm:sqref>
        </x14:dataValidation>
        <x14:dataValidation type="list" allowBlank="1" showInputMessage="1" showErrorMessage="1" xr:uid="{75F80A8F-F543-408F-A6EF-1CDBB7D36E92}">
          <x14:formula1>
            <xm:f>'Data Validation'!$F$4:$F$6</xm:f>
          </x14:formula1>
          <xm:sqref>C42</xm:sqref>
        </x14:dataValidation>
        <x14:dataValidation type="list" allowBlank="1" showInputMessage="1" showErrorMessage="1" xr:uid="{4C32F8F0-0DEF-4524-83B7-310B9EE074AF}">
          <x14:formula1>
            <xm:f>'Data Validation'!$G$4:$G$5</xm:f>
          </x14:formula1>
          <xm:sqref>C53 C20 C50</xm:sqref>
        </x14:dataValidation>
        <x14:dataValidation type="list" allowBlank="1" showInputMessage="1" showErrorMessage="1" xr:uid="{C986A4C3-EC0E-4E7D-B306-E96E1604884D}">
          <x14:formula1>
            <xm:f>'Data Validation'!$I$4:$I$14</xm:f>
          </x14:formula1>
          <xm:sqref>C58 C66</xm:sqref>
        </x14:dataValidation>
        <x14:dataValidation type="list" allowBlank="1" showInputMessage="1" showErrorMessage="1" xr:uid="{44897F82-97B1-4028-BB1C-B048D1220660}">
          <x14:formula1>
            <xm:f>'Data Validation'!$J$4:$J$7</xm:f>
          </x14:formula1>
          <xm:sqref>C61 C69</xm:sqref>
        </x14:dataValidation>
        <x14:dataValidation type="list" allowBlank="1" showInputMessage="1" showErrorMessage="1" xr:uid="{95F7AA9A-3F33-407E-BC8B-842231C063F0}">
          <x14:formula1>
            <xm:f>'Data Validation'!$K$4:$K$10</xm:f>
          </x14:formula1>
          <xm:sqref>C62 C70</xm:sqref>
        </x14:dataValidation>
        <x14:dataValidation type="list" allowBlank="1" showInputMessage="1" showErrorMessage="1" xr:uid="{0CD705F9-D859-4824-8C97-8C6D3D91620A}">
          <x14:formula1>
            <xm:f>'Data Validation'!$L$4:$L$13</xm:f>
          </x14:formula1>
          <xm:sqref>C63 C71</xm:sqref>
        </x14:dataValidation>
        <x14:dataValidation type="list" allowBlank="1" showInputMessage="1" showErrorMessage="1" xr:uid="{6F26BDE5-BCA9-4367-B374-391B3E8D5C62}">
          <x14:formula1>
            <xm:f>'Data Validation'!$M$4:$M$10</xm:f>
          </x14:formula1>
          <xm:sqref>C74 C82</xm:sqref>
        </x14:dataValidation>
        <x14:dataValidation type="list" allowBlank="1" showInputMessage="1" showErrorMessage="1" xr:uid="{E26509D8-107D-4801-8920-ECA55F3292F6}">
          <x14:formula1>
            <xm:f>'Data Validation'!$N$4:$N$13</xm:f>
          </x14:formula1>
          <xm:sqref>C75 C83</xm:sqref>
        </x14:dataValidation>
        <x14:dataValidation type="list" allowBlank="1" showInputMessage="1" showErrorMessage="1" xr:uid="{D83ADCAB-3339-449C-B99A-87C0CED25EA4}">
          <x14:formula1>
            <xm:f>'Data Validation'!$O$4:$O$7</xm:f>
          </x14:formula1>
          <xm:sqref>C77 C85</xm:sqref>
        </x14:dataValidation>
        <x14:dataValidation type="list" allowBlank="1" showInputMessage="1" showErrorMessage="1" xr:uid="{33972465-5E00-42FE-A062-C30152578AD7}">
          <x14:formula1>
            <xm:f>'Data Validation'!$P$4:$P$8</xm:f>
          </x14:formula1>
          <xm:sqref>C78 C86</xm:sqref>
        </x14:dataValidation>
        <x14:dataValidation type="list" allowBlank="1" showInputMessage="1" showErrorMessage="1" xr:uid="{495757BA-CC67-45DE-A25A-C86CA2BEF6DA}">
          <x14:formula1>
            <xm:f>'Data Validation'!$Q$4:$Q$6</xm:f>
          </x14:formula1>
          <xm:sqref>C80 C88</xm:sqref>
        </x14:dataValidation>
        <x14:dataValidation type="list" allowBlank="1" showInputMessage="1" showErrorMessage="1" xr:uid="{D0788785-592E-4A3B-8024-1800EE962C50}">
          <x14:formula1>
            <xm:f>'Data Validation'!$R$4:$R$6</xm:f>
          </x14:formula1>
          <xm:sqref>C91 C98</xm:sqref>
        </x14:dataValidation>
        <x14:dataValidation type="list" allowBlank="1" showInputMessage="1" showErrorMessage="1" xr:uid="{9542A9D2-60CA-40E9-9AD1-98D25FF8A8B0}">
          <x14:formula1>
            <xm:f>'Data Validation'!$S$4:$S$9</xm:f>
          </x14:formula1>
          <xm:sqref>C92 C99</xm:sqref>
        </x14:dataValidation>
        <x14:dataValidation type="list" allowBlank="1" showInputMessage="1" showErrorMessage="1" xr:uid="{55F2CFB4-D9D0-49F4-A6A8-B613B48B404F}">
          <x14:formula1>
            <xm:f>'Data Validation'!$T$4:$T$11</xm:f>
          </x14:formula1>
          <xm:sqref>C93 C100</xm:sqref>
        </x14:dataValidation>
        <x14:dataValidation type="list" allowBlank="1" showInputMessage="1" showErrorMessage="1" xr:uid="{23918A36-78B0-4E56-ACC2-B0B566B385C9}">
          <x14:formula1>
            <xm:f>'Data Validation'!$U$4:$U$10</xm:f>
          </x14:formula1>
          <xm:sqref>C96 C103</xm:sqref>
        </x14:dataValidation>
        <x14:dataValidation type="list" allowBlank="1" showInputMessage="1" showErrorMessage="1" xr:uid="{4B8FDDFE-0321-431A-A02B-7A40AD2667DD}">
          <x14:formula1>
            <xm:f>'Data Validation'!$B$18:$B$79</xm:f>
          </x14:formula1>
          <xm:sqref>C15</xm:sqref>
        </x14:dataValidation>
        <x14:dataValidation type="list" allowBlank="1" showInputMessage="1" showErrorMessage="1" xr:uid="{770BDA73-9788-4AE1-93FE-3A78BE3510D6}">
          <x14:formula1>
            <xm:f>'Data Validation'!$V$4:$V$6</xm:f>
          </x14:formula1>
          <xm:sqref>C95 C102</xm:sqref>
        </x14:dataValidation>
        <x14:dataValidation type="list" allowBlank="1" showInputMessage="1" showErrorMessage="1" xr:uid="{42344E5C-3C61-4D0B-96EF-F5A81E81341B}">
          <x14:formula1>
            <xm:f>'Data Validation'!$W$4:$W$6</xm:f>
          </x14:formula1>
          <xm:sqref>C59 C67</xm:sqref>
        </x14:dataValidation>
        <x14:dataValidation type="list" allowBlank="1" showInputMessage="1" showErrorMessage="1" xr:uid="{67BB4100-1960-4467-B3EF-CB9552238E9D}">
          <x14:formula1>
            <xm:f>'Data Validation'!$H$4:$H$10</xm:f>
          </x14:formula1>
          <xm:sqref>C57 C65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284E-0784-483A-B4CE-DE8E9C485D52}">
  <sheetPr codeName="Sheet21">
    <tabColor theme="9" tint="0.39997558519241921"/>
  </sheetPr>
  <dimension ref="B2:E47"/>
  <sheetViews>
    <sheetView showGridLines="0" workbookViewId="0"/>
  </sheetViews>
  <sheetFormatPr defaultColWidth="9.140625" defaultRowHeight="14.25" x14ac:dyDescent="0.2"/>
  <cols>
    <col min="1" max="1" width="3.42578125" style="3" customWidth="1"/>
    <col min="2" max="2" width="52.42578125" style="3" customWidth="1"/>
    <col min="3" max="3" width="25.42578125" style="3" customWidth="1"/>
    <col min="4" max="4" width="26.42578125" style="3" customWidth="1"/>
    <col min="5" max="5" width="32" style="3" customWidth="1"/>
    <col min="6" max="16384" width="9.140625" style="3"/>
  </cols>
  <sheetData>
    <row r="2" spans="2:5" ht="15.75" x14ac:dyDescent="0.25">
      <c r="B2" s="501" t="s">
        <v>793</v>
      </c>
      <c r="C2" s="501"/>
      <c r="D2" s="501"/>
    </row>
    <row r="3" spans="2:5" x14ac:dyDescent="0.2">
      <c r="B3" s="132" t="s">
        <v>794</v>
      </c>
      <c r="C3" s="502"/>
      <c r="D3" s="502"/>
    </row>
    <row r="4" spans="2:5" x14ac:dyDescent="0.2">
      <c r="B4" s="132" t="s">
        <v>796</v>
      </c>
      <c r="C4" s="502"/>
      <c r="D4" s="502"/>
    </row>
    <row r="5" spans="2:5" x14ac:dyDescent="0.2">
      <c r="B5" s="132" t="s">
        <v>797</v>
      </c>
      <c r="C5" s="502"/>
      <c r="D5" s="502"/>
    </row>
    <row r="6" spans="2:5" ht="15" x14ac:dyDescent="0.25">
      <c r="B6" s="132" t="s">
        <v>795</v>
      </c>
      <c r="C6" s="502"/>
      <c r="D6" s="503"/>
    </row>
    <row r="7" spans="2:5" ht="15" x14ac:dyDescent="0.25">
      <c r="B7" s="132" t="s">
        <v>790</v>
      </c>
      <c r="C7" s="502"/>
      <c r="D7" s="503"/>
    </row>
    <row r="8" spans="2:5" x14ac:dyDescent="0.2">
      <c r="B8" s="504" t="s">
        <v>791</v>
      </c>
      <c r="C8" s="502"/>
      <c r="D8" s="502"/>
    </row>
    <row r="9" spans="2:5" x14ac:dyDescent="0.2">
      <c r="B9" s="504"/>
      <c r="C9" s="502"/>
      <c r="D9" s="502"/>
    </row>
    <row r="10" spans="2:5" x14ac:dyDescent="0.2">
      <c r="B10" s="504"/>
      <c r="C10" s="502"/>
      <c r="D10" s="502"/>
    </row>
    <row r="12" spans="2:5" x14ac:dyDescent="0.2">
      <c r="B12" s="499" t="s">
        <v>596</v>
      </c>
      <c r="C12" s="495" t="s">
        <v>597</v>
      </c>
      <c r="D12" s="497" t="s">
        <v>598</v>
      </c>
      <c r="E12" s="493" t="s">
        <v>599</v>
      </c>
    </row>
    <row r="13" spans="2:5" x14ac:dyDescent="0.2">
      <c r="B13" s="500"/>
      <c r="C13" s="496"/>
      <c r="D13" s="498"/>
      <c r="E13" s="494"/>
    </row>
    <row r="14" spans="2:5" x14ac:dyDescent="0.2">
      <c r="B14" s="14" t="s">
        <v>601</v>
      </c>
      <c r="C14" s="127"/>
      <c r="D14" s="126"/>
      <c r="E14" s="130"/>
    </row>
    <row r="15" spans="2:5" x14ac:dyDescent="0.2">
      <c r="B15" s="14"/>
      <c r="C15" s="127"/>
      <c r="D15" s="126"/>
      <c r="E15" s="125"/>
    </row>
    <row r="16" spans="2:5" x14ac:dyDescent="0.2">
      <c r="B16" s="14"/>
      <c r="C16" s="127"/>
      <c r="D16" s="126"/>
      <c r="E16" s="125"/>
    </row>
    <row r="17" spans="2:5" x14ac:dyDescent="0.2">
      <c r="B17" s="14"/>
      <c r="C17" s="127"/>
      <c r="D17" s="126"/>
      <c r="E17" s="125"/>
    </row>
    <row r="18" spans="2:5" x14ac:dyDescent="0.2">
      <c r="B18" s="15"/>
      <c r="C18" s="128"/>
      <c r="D18" s="126"/>
      <c r="E18" s="131"/>
    </row>
    <row r="19" spans="2:5" ht="14.1" customHeight="1" x14ac:dyDescent="0.2">
      <c r="B19" s="499" t="s">
        <v>960</v>
      </c>
      <c r="C19" s="495" t="s">
        <v>597</v>
      </c>
      <c r="D19" s="497" t="s">
        <v>598</v>
      </c>
      <c r="E19" s="493" t="s">
        <v>599</v>
      </c>
    </row>
    <row r="20" spans="2:5" x14ac:dyDescent="0.2">
      <c r="B20" s="500"/>
      <c r="C20" s="496"/>
      <c r="D20" s="498"/>
      <c r="E20" s="494"/>
    </row>
    <row r="21" spans="2:5" x14ac:dyDescent="0.2">
      <c r="B21" s="15" t="s">
        <v>798</v>
      </c>
      <c r="C21" s="129"/>
      <c r="D21" s="126"/>
      <c r="E21" s="125"/>
    </row>
    <row r="22" spans="2:5" x14ac:dyDescent="0.2">
      <c r="B22" s="16"/>
      <c r="C22" s="129"/>
      <c r="D22" s="126"/>
      <c r="E22" s="125"/>
    </row>
    <row r="23" spans="2:5" x14ac:dyDescent="0.2">
      <c r="B23" s="16"/>
      <c r="C23" s="129"/>
      <c r="D23" s="126"/>
      <c r="E23" s="125"/>
    </row>
    <row r="24" spans="2:5" x14ac:dyDescent="0.2">
      <c r="B24" s="158"/>
      <c r="C24" s="180"/>
      <c r="D24" s="154"/>
      <c r="E24" s="180"/>
    </row>
    <row r="25" spans="2:5" ht="15" customHeight="1" x14ac:dyDescent="0.2">
      <c r="B25" s="499" t="s">
        <v>961</v>
      </c>
      <c r="C25" s="495" t="s">
        <v>597</v>
      </c>
      <c r="D25" s="497" t="s">
        <v>598</v>
      </c>
      <c r="E25" s="493" t="s">
        <v>599</v>
      </c>
    </row>
    <row r="26" spans="2:5" x14ac:dyDescent="0.2">
      <c r="B26" s="500"/>
      <c r="C26" s="496"/>
      <c r="D26" s="498"/>
      <c r="E26" s="494"/>
    </row>
    <row r="27" spans="2:5" x14ac:dyDescent="0.2">
      <c r="B27" s="15" t="s">
        <v>798</v>
      </c>
      <c r="C27" s="129"/>
      <c r="D27" s="126"/>
      <c r="E27" s="125"/>
    </row>
    <row r="28" spans="2:5" x14ac:dyDescent="0.2">
      <c r="B28" s="16"/>
      <c r="C28" s="129"/>
      <c r="D28" s="126"/>
      <c r="E28" s="125"/>
    </row>
    <row r="29" spans="2:5" x14ac:dyDescent="0.2">
      <c r="B29" s="16"/>
      <c r="C29" s="129"/>
      <c r="D29" s="126"/>
      <c r="E29" s="125"/>
    </row>
    <row r="30" spans="2:5" x14ac:dyDescent="0.2">
      <c r="B30" s="15"/>
      <c r="C30" s="129"/>
      <c r="D30" s="126"/>
      <c r="E30" s="125"/>
    </row>
    <row r="31" spans="2:5" x14ac:dyDescent="0.2">
      <c r="B31" s="499" t="s">
        <v>882</v>
      </c>
      <c r="C31" s="495" t="s">
        <v>597</v>
      </c>
      <c r="D31" s="497" t="s">
        <v>598</v>
      </c>
      <c r="E31" s="493" t="s">
        <v>599</v>
      </c>
    </row>
    <row r="32" spans="2:5" x14ac:dyDescent="0.2">
      <c r="B32" s="500"/>
      <c r="C32" s="496"/>
      <c r="D32" s="498"/>
      <c r="E32" s="494"/>
    </row>
    <row r="33" spans="2:5" x14ac:dyDescent="0.2">
      <c r="B33" s="15"/>
      <c r="C33" s="129"/>
      <c r="D33" s="126"/>
      <c r="E33" s="125"/>
    </row>
    <row r="34" spans="2:5" x14ac:dyDescent="0.2">
      <c r="B34" s="16"/>
      <c r="C34" s="129"/>
      <c r="D34" s="126"/>
      <c r="E34" s="125"/>
    </row>
    <row r="35" spans="2:5" x14ac:dyDescent="0.2">
      <c r="B35" s="16"/>
      <c r="C35" s="129"/>
      <c r="D35" s="126"/>
      <c r="E35" s="125"/>
    </row>
    <row r="36" spans="2:5" x14ac:dyDescent="0.2">
      <c r="B36" s="15"/>
      <c r="C36" s="129"/>
      <c r="D36" s="126"/>
      <c r="E36" s="125"/>
    </row>
    <row r="37" spans="2:5" x14ac:dyDescent="0.2">
      <c r="B37" s="15"/>
      <c r="C37" s="129"/>
      <c r="D37" s="126"/>
      <c r="E37" s="125"/>
    </row>
    <row r="38" spans="2:5" x14ac:dyDescent="0.2">
      <c r="B38" s="15"/>
      <c r="C38" s="129"/>
      <c r="D38" s="126"/>
      <c r="E38" s="125"/>
    </row>
    <row r="39" spans="2:5" x14ac:dyDescent="0.2">
      <c r="B39" s="15"/>
      <c r="C39" s="129"/>
      <c r="D39" s="126"/>
      <c r="E39" s="125"/>
    </row>
    <row r="40" spans="2:5" x14ac:dyDescent="0.2">
      <c r="B40" s="15"/>
      <c r="C40" s="129"/>
      <c r="D40" s="126"/>
      <c r="E40" s="125"/>
    </row>
    <row r="41" spans="2:5" x14ac:dyDescent="0.2">
      <c r="B41" s="15"/>
      <c r="C41" s="129"/>
      <c r="D41" s="126"/>
      <c r="E41" s="125"/>
    </row>
    <row r="42" spans="2:5" x14ac:dyDescent="0.2">
      <c r="B42" s="15"/>
      <c r="C42" s="129"/>
      <c r="D42" s="126"/>
      <c r="E42" s="125"/>
    </row>
    <row r="43" spans="2:5" x14ac:dyDescent="0.2">
      <c r="B43" s="15"/>
      <c r="C43" s="129"/>
      <c r="D43" s="126"/>
      <c r="E43" s="125"/>
    </row>
    <row r="44" spans="2:5" x14ac:dyDescent="0.2">
      <c r="B44" s="15"/>
      <c r="C44" s="129"/>
      <c r="D44" s="126"/>
      <c r="E44" s="125"/>
    </row>
    <row r="45" spans="2:5" x14ac:dyDescent="0.2">
      <c r="B45" s="15"/>
      <c r="C45" s="129"/>
      <c r="D45" s="126"/>
      <c r="E45" s="125"/>
    </row>
    <row r="46" spans="2:5" x14ac:dyDescent="0.2">
      <c r="B46" s="15"/>
      <c r="C46" s="129"/>
      <c r="D46" s="126"/>
      <c r="E46" s="125"/>
    </row>
    <row r="47" spans="2:5" x14ac:dyDescent="0.2">
      <c r="B47" s="15"/>
      <c r="C47" s="129"/>
      <c r="D47" s="126"/>
      <c r="E47" s="125"/>
    </row>
  </sheetData>
  <sheetProtection algorithmName="SHA-512" hashValue="3O95488UZnHLToC/PjCch67oN8PSVkOo5bduZD3d+pj1nmwxVhCPiYxdknb3DB6szuceLnbCN43jeZ7mtOVU4A==" saltValue="Ylt0cuqGDJ42K7whyQdtpQ==" spinCount="100000" sheet="1" objects="1" scenarios="1" formatColumns="0" formatRows="0" insertRows="0"/>
  <mergeCells count="24">
    <mergeCell ref="B31:B32"/>
    <mergeCell ref="C31:C32"/>
    <mergeCell ref="D31:D32"/>
    <mergeCell ref="E31:E32"/>
    <mergeCell ref="B2:D2"/>
    <mergeCell ref="C3:D3"/>
    <mergeCell ref="C6:D6"/>
    <mergeCell ref="C7:D7"/>
    <mergeCell ref="B8:B10"/>
    <mergeCell ref="C8:D10"/>
    <mergeCell ref="B25:B26"/>
    <mergeCell ref="C25:C26"/>
    <mergeCell ref="D25:D26"/>
    <mergeCell ref="E25:E26"/>
    <mergeCell ref="C4:D4"/>
    <mergeCell ref="C5:D5"/>
    <mergeCell ref="E12:E13"/>
    <mergeCell ref="B19:B20"/>
    <mergeCell ref="C19:C20"/>
    <mergeCell ref="D19:D20"/>
    <mergeCell ref="E19:E20"/>
    <mergeCell ref="B12:B13"/>
    <mergeCell ref="C12:C13"/>
    <mergeCell ref="D12:D13"/>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9FFE1A6-E733-4829-A9B0-000FD8C548E2}">
          <x14:formula1>
            <xm:f>'Data Validation'!$B$135:$B$137</xm:f>
          </x14:formula1>
          <xm:sqref>C7:D7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D9E3-66BC-4A49-B6C3-555E4D25EF55}">
  <sheetPr codeName="Sheet7"/>
  <dimension ref="B2:AK137"/>
  <sheetViews>
    <sheetView topLeftCell="A78" zoomScale="70" zoomScaleNormal="70" workbookViewId="0">
      <selection activeCell="G84" sqref="G84"/>
    </sheetView>
  </sheetViews>
  <sheetFormatPr defaultColWidth="35.28515625" defaultRowHeight="14.25" x14ac:dyDescent="0.2"/>
  <cols>
    <col min="1" max="1" width="2.7109375" style="3" customWidth="1"/>
    <col min="2" max="2" width="34.42578125" style="3" bestFit="1" customWidth="1"/>
    <col min="3" max="3" width="12.140625" style="3" bestFit="1" customWidth="1"/>
    <col min="4" max="4" width="18.7109375" style="3" customWidth="1"/>
    <col min="5" max="5" width="13.7109375" style="3" customWidth="1"/>
    <col min="6" max="6" width="26.42578125" style="3" bestFit="1" customWidth="1"/>
    <col min="7" max="7" width="16.85546875" style="3" bestFit="1" customWidth="1"/>
    <col min="8" max="8" width="14.7109375" style="3" bestFit="1" customWidth="1"/>
    <col min="9" max="9" width="20.140625" style="3" customWidth="1"/>
    <col min="10" max="10" width="15.42578125" style="3" bestFit="1" customWidth="1"/>
    <col min="11" max="11" width="19" style="3" bestFit="1" customWidth="1"/>
    <col min="12" max="12" width="21" style="3" bestFit="1" customWidth="1"/>
    <col min="13" max="13" width="34.28515625" style="3" bestFit="1" customWidth="1"/>
    <col min="14" max="14" width="34.7109375" style="3" bestFit="1" customWidth="1"/>
    <col min="15" max="15" width="21.140625" style="3" bestFit="1" customWidth="1"/>
    <col min="16" max="16" width="31.42578125" style="3" bestFit="1" customWidth="1"/>
    <col min="17" max="17" width="29.42578125" style="3" bestFit="1" customWidth="1"/>
    <col min="18" max="18" width="18.7109375" style="3" bestFit="1" customWidth="1"/>
    <col min="19" max="19" width="31.28515625" style="3" bestFit="1" customWidth="1"/>
    <col min="20" max="20" width="27.42578125" style="3" customWidth="1"/>
    <col min="21" max="21" width="32.28515625" style="3" bestFit="1" customWidth="1"/>
    <col min="22" max="22" width="18.140625" style="3" bestFit="1" customWidth="1"/>
    <col min="23" max="23" width="23" style="3" bestFit="1" customWidth="1"/>
    <col min="24" max="24" width="21.42578125" style="3" bestFit="1" customWidth="1"/>
    <col min="25" max="25" width="34" style="3" bestFit="1" customWidth="1"/>
    <col min="26" max="26" width="23.28515625" style="3" bestFit="1" customWidth="1"/>
    <col min="27" max="16384" width="35.28515625" style="3"/>
  </cols>
  <sheetData>
    <row r="2" spans="2:23" s="49" customFormat="1" x14ac:dyDescent="0.2">
      <c r="B2" s="49" t="s">
        <v>336</v>
      </c>
    </row>
    <row r="3" spans="2:23" ht="15" x14ac:dyDescent="0.2">
      <c r="B3" s="50" t="s">
        <v>190</v>
      </c>
      <c r="C3" s="50" t="s">
        <v>146</v>
      </c>
      <c r="D3" s="50" t="s">
        <v>147</v>
      </c>
      <c r="E3" s="50" t="s">
        <v>158</v>
      </c>
      <c r="F3" s="50" t="s">
        <v>218</v>
      </c>
      <c r="G3" s="50" t="s">
        <v>220</v>
      </c>
      <c r="H3" s="50" t="s">
        <v>222</v>
      </c>
      <c r="I3" s="50" t="s">
        <v>206</v>
      </c>
      <c r="J3" s="50" t="s">
        <v>207</v>
      </c>
      <c r="K3" s="50" t="s">
        <v>208</v>
      </c>
      <c r="L3" s="50" t="s">
        <v>178</v>
      </c>
      <c r="M3" s="50" t="s">
        <v>211</v>
      </c>
      <c r="N3" s="50" t="s">
        <v>209</v>
      </c>
      <c r="O3" s="50" t="s">
        <v>210</v>
      </c>
      <c r="P3" s="50" t="s">
        <v>212</v>
      </c>
      <c r="Q3" s="50" t="s">
        <v>213</v>
      </c>
      <c r="R3" s="50" t="s">
        <v>214</v>
      </c>
      <c r="S3" s="50" t="s">
        <v>215</v>
      </c>
      <c r="T3" s="50" t="s">
        <v>216</v>
      </c>
      <c r="U3" s="50" t="s">
        <v>217</v>
      </c>
      <c r="V3" s="50" t="s">
        <v>639</v>
      </c>
      <c r="W3" s="3" t="s">
        <v>829</v>
      </c>
    </row>
    <row r="4" spans="2:23" ht="28.5" x14ac:dyDescent="0.2">
      <c r="B4" s="51" t="s">
        <v>191</v>
      </c>
      <c r="C4" s="52" t="s">
        <v>148</v>
      </c>
      <c r="D4" s="52" t="s">
        <v>148</v>
      </c>
      <c r="E4" s="52" t="s">
        <v>159</v>
      </c>
      <c r="F4" s="52" t="s">
        <v>159</v>
      </c>
      <c r="G4" s="52" t="s">
        <v>221</v>
      </c>
      <c r="H4" s="53" t="s">
        <v>164</v>
      </c>
      <c r="I4" s="54" t="s">
        <v>169</v>
      </c>
      <c r="J4" s="54" t="s">
        <v>170</v>
      </c>
      <c r="K4" s="54" t="s">
        <v>172</v>
      </c>
      <c r="L4" s="55" t="s">
        <v>59</v>
      </c>
      <c r="M4" s="54" t="s">
        <v>47</v>
      </c>
      <c r="N4" s="55" t="s">
        <v>68</v>
      </c>
      <c r="O4" s="54" t="s">
        <v>170</v>
      </c>
      <c r="P4" s="54" t="s">
        <v>182</v>
      </c>
      <c r="Q4" s="54" t="s">
        <v>183</v>
      </c>
      <c r="R4" s="55" t="s">
        <v>76</v>
      </c>
      <c r="S4" s="55" t="s">
        <v>47</v>
      </c>
      <c r="T4" s="55" t="s">
        <v>79</v>
      </c>
      <c r="U4" s="54" t="s">
        <v>108</v>
      </c>
      <c r="V4" s="23" t="s">
        <v>640</v>
      </c>
      <c r="W4" s="23" t="s">
        <v>640</v>
      </c>
    </row>
    <row r="5" spans="2:23" ht="42.75" x14ac:dyDescent="0.2">
      <c r="B5" s="51" t="s">
        <v>192</v>
      </c>
      <c r="C5" s="52" t="s">
        <v>149</v>
      </c>
      <c r="D5" s="52" t="s">
        <v>149</v>
      </c>
      <c r="E5" s="52" t="s">
        <v>160</v>
      </c>
      <c r="F5" s="52" t="s">
        <v>161</v>
      </c>
      <c r="G5" s="52" t="s">
        <v>76</v>
      </c>
      <c r="H5" s="53" t="s">
        <v>162</v>
      </c>
      <c r="I5" s="55" t="s">
        <v>50</v>
      </c>
      <c r="J5" s="54" t="s">
        <v>171</v>
      </c>
      <c r="K5" s="54" t="s">
        <v>173</v>
      </c>
      <c r="L5" s="55" t="s">
        <v>60</v>
      </c>
      <c r="M5" s="54" t="s">
        <v>180</v>
      </c>
      <c r="N5" s="55" t="s">
        <v>69</v>
      </c>
      <c r="O5" s="54" t="s">
        <v>171</v>
      </c>
      <c r="P5" s="54" t="s">
        <v>184</v>
      </c>
      <c r="Q5" s="54" t="s">
        <v>185</v>
      </c>
      <c r="R5" s="55" t="s">
        <v>77</v>
      </c>
      <c r="S5" s="55" t="s">
        <v>1</v>
      </c>
      <c r="T5" s="55" t="s">
        <v>80</v>
      </c>
      <c r="U5" s="54" t="s">
        <v>198</v>
      </c>
      <c r="V5" s="56" t="s">
        <v>830</v>
      </c>
      <c r="W5" s="56" t="s">
        <v>830</v>
      </c>
    </row>
    <row r="6" spans="2:23" ht="28.5" x14ac:dyDescent="0.2">
      <c r="B6" s="51" t="s">
        <v>193</v>
      </c>
      <c r="C6" s="52" t="s">
        <v>150</v>
      </c>
      <c r="D6" s="52" t="s">
        <v>151</v>
      </c>
      <c r="E6" s="52" t="s">
        <v>161</v>
      </c>
      <c r="F6" s="52" t="s">
        <v>219</v>
      </c>
      <c r="G6" s="52"/>
      <c r="H6" s="53" t="s">
        <v>48</v>
      </c>
      <c r="I6" s="55" t="s">
        <v>51</v>
      </c>
      <c r="J6" s="54" t="s">
        <v>107</v>
      </c>
      <c r="K6" s="54" t="s">
        <v>174</v>
      </c>
      <c r="L6" s="55" t="s">
        <v>61</v>
      </c>
      <c r="M6" s="54" t="s">
        <v>163</v>
      </c>
      <c r="N6" s="55" t="s">
        <v>70</v>
      </c>
      <c r="O6" s="54" t="s">
        <v>107</v>
      </c>
      <c r="P6" s="54" t="s">
        <v>186</v>
      </c>
      <c r="Q6" s="51" t="s">
        <v>827</v>
      </c>
      <c r="R6" s="55" t="s">
        <v>78</v>
      </c>
      <c r="S6" s="55" t="s">
        <v>48</v>
      </c>
      <c r="T6" s="55" t="s">
        <v>81</v>
      </c>
      <c r="U6" s="54" t="s">
        <v>199</v>
      </c>
      <c r="V6" s="51" t="s">
        <v>827</v>
      </c>
      <c r="W6" s="51" t="s">
        <v>827</v>
      </c>
    </row>
    <row r="7" spans="2:23" ht="28.5" x14ac:dyDescent="0.2">
      <c r="B7" s="51" t="s">
        <v>194</v>
      </c>
      <c r="C7" s="52" t="s">
        <v>152</v>
      </c>
      <c r="D7" s="52" t="s">
        <v>153</v>
      </c>
      <c r="E7" s="51"/>
      <c r="F7" s="51"/>
      <c r="G7" s="51"/>
      <c r="H7" s="53" t="s">
        <v>49</v>
      </c>
      <c r="I7" s="55" t="s">
        <v>52</v>
      </c>
      <c r="J7" s="51" t="s">
        <v>827</v>
      </c>
      <c r="K7" s="54" t="s">
        <v>175</v>
      </c>
      <c r="L7" s="55" t="s">
        <v>62</v>
      </c>
      <c r="M7" s="54" t="s">
        <v>58</v>
      </c>
      <c r="N7" s="55" t="s">
        <v>71</v>
      </c>
      <c r="O7" s="51" t="s">
        <v>827</v>
      </c>
      <c r="P7" s="54" t="s">
        <v>187</v>
      </c>
      <c r="Q7" s="54"/>
      <c r="R7" s="51"/>
      <c r="S7" s="55" t="s">
        <v>58</v>
      </c>
      <c r="T7" s="55" t="s">
        <v>82</v>
      </c>
      <c r="U7" s="54" t="s">
        <v>200</v>
      </c>
    </row>
    <row r="8" spans="2:23" ht="28.5" x14ac:dyDescent="0.2">
      <c r="B8" s="51" t="s">
        <v>827</v>
      </c>
      <c r="C8" s="52" t="s">
        <v>154</v>
      </c>
      <c r="D8" s="52" t="s">
        <v>155</v>
      </c>
      <c r="E8" s="51"/>
      <c r="F8" s="51"/>
      <c r="G8" s="51"/>
      <c r="H8" s="53" t="s">
        <v>58</v>
      </c>
      <c r="I8" s="55" t="s">
        <v>53</v>
      </c>
      <c r="J8" s="51"/>
      <c r="K8" s="54" t="s">
        <v>176</v>
      </c>
      <c r="L8" s="55" t="s">
        <v>63</v>
      </c>
      <c r="M8" s="54" t="s">
        <v>164</v>
      </c>
      <c r="N8" s="55" t="s">
        <v>57</v>
      </c>
      <c r="O8" s="51"/>
      <c r="P8" s="54" t="s">
        <v>188</v>
      </c>
      <c r="Q8" s="51"/>
      <c r="R8" s="51"/>
      <c r="S8" s="55" t="s">
        <v>49</v>
      </c>
      <c r="T8" s="55" t="s">
        <v>83</v>
      </c>
      <c r="U8" s="54" t="s">
        <v>201</v>
      </c>
    </row>
    <row r="9" spans="2:23" ht="28.5" x14ac:dyDescent="0.2">
      <c r="B9" s="51"/>
      <c r="C9" s="52" t="s">
        <v>156</v>
      </c>
      <c r="D9" s="52" t="s">
        <v>152</v>
      </c>
      <c r="E9" s="51"/>
      <c r="F9" s="51"/>
      <c r="G9" s="51"/>
      <c r="H9" s="3" t="s">
        <v>163</v>
      </c>
      <c r="I9" s="55" t="s">
        <v>54</v>
      </c>
      <c r="J9" s="51"/>
      <c r="K9" s="54" t="s">
        <v>177</v>
      </c>
      <c r="L9" s="55" t="s">
        <v>64</v>
      </c>
      <c r="M9" s="54" t="s">
        <v>49</v>
      </c>
      <c r="N9" s="55" t="s">
        <v>55</v>
      </c>
      <c r="O9" s="51"/>
      <c r="P9" s="51"/>
      <c r="Q9" s="51"/>
      <c r="R9" s="51"/>
      <c r="S9" s="51" t="s">
        <v>827</v>
      </c>
      <c r="T9" s="55" t="s">
        <v>84</v>
      </c>
      <c r="U9" s="54" t="s">
        <v>202</v>
      </c>
    </row>
    <row r="10" spans="2:23" ht="28.5" x14ac:dyDescent="0.2">
      <c r="B10" s="51"/>
      <c r="C10" s="52" t="s">
        <v>157</v>
      </c>
      <c r="D10" s="52" t="s">
        <v>154</v>
      </c>
      <c r="E10" s="51"/>
      <c r="F10" s="51"/>
      <c r="G10" s="51"/>
      <c r="H10" s="51" t="s">
        <v>827</v>
      </c>
      <c r="I10" s="55" t="s">
        <v>55</v>
      </c>
      <c r="J10" s="51"/>
      <c r="K10" s="51" t="s">
        <v>827</v>
      </c>
      <c r="L10" s="55" t="s">
        <v>65</v>
      </c>
      <c r="M10" s="51" t="s">
        <v>827</v>
      </c>
      <c r="N10" s="55" t="s">
        <v>72</v>
      </c>
      <c r="O10" s="51"/>
      <c r="P10" s="51"/>
      <c r="Q10" s="51"/>
      <c r="R10" s="51"/>
      <c r="S10" s="51"/>
      <c r="T10" s="55" t="s">
        <v>85</v>
      </c>
      <c r="U10" s="51" t="s">
        <v>827</v>
      </c>
    </row>
    <row r="11" spans="2:23" ht="28.5" x14ac:dyDescent="0.2">
      <c r="B11" s="51"/>
      <c r="C11" s="52" t="s">
        <v>2</v>
      </c>
      <c r="D11" s="52" t="s">
        <v>156</v>
      </c>
      <c r="E11" s="51"/>
      <c r="F11" s="51"/>
      <c r="G11" s="51"/>
      <c r="H11" s="51"/>
      <c r="I11" s="55" t="s">
        <v>56</v>
      </c>
      <c r="J11" s="51"/>
      <c r="K11" s="51"/>
      <c r="L11" s="55" t="s">
        <v>66</v>
      </c>
      <c r="M11" s="51"/>
      <c r="N11" s="55" t="s">
        <v>73</v>
      </c>
      <c r="O11" s="51"/>
      <c r="P11" s="51"/>
      <c r="Q11" s="51"/>
      <c r="R11" s="51"/>
      <c r="S11" s="51"/>
      <c r="T11" s="51" t="s">
        <v>827</v>
      </c>
      <c r="U11" s="51"/>
    </row>
    <row r="12" spans="2:23" ht="28.5" x14ac:dyDescent="0.2">
      <c r="B12" s="51"/>
      <c r="C12" s="52"/>
      <c r="D12" s="52" t="s">
        <v>157</v>
      </c>
      <c r="E12" s="51"/>
      <c r="F12" s="51"/>
      <c r="G12" s="51"/>
      <c r="H12" s="51"/>
      <c r="I12" s="55" t="s">
        <v>57</v>
      </c>
      <c r="J12" s="51"/>
      <c r="K12" s="51"/>
      <c r="L12" s="55" t="s">
        <v>67</v>
      </c>
      <c r="M12" s="51"/>
      <c r="N12" s="55" t="s">
        <v>74</v>
      </c>
      <c r="O12" s="51"/>
      <c r="P12" s="51"/>
      <c r="Q12" s="51"/>
      <c r="R12" s="51"/>
      <c r="S12" s="51"/>
      <c r="T12" s="51"/>
      <c r="U12" s="51"/>
    </row>
    <row r="13" spans="2:23" x14ac:dyDescent="0.2">
      <c r="B13" s="51"/>
      <c r="C13" s="52"/>
      <c r="D13" s="52" t="s">
        <v>2</v>
      </c>
      <c r="E13" s="51"/>
      <c r="F13" s="51"/>
      <c r="G13" s="51"/>
      <c r="H13" s="51"/>
      <c r="I13" s="55" t="s">
        <v>58</v>
      </c>
      <c r="J13" s="51"/>
      <c r="K13" s="51"/>
      <c r="L13" s="51" t="s">
        <v>827</v>
      </c>
      <c r="M13" s="51"/>
      <c r="N13" s="51" t="s">
        <v>827</v>
      </c>
      <c r="O13" s="51"/>
      <c r="P13" s="51"/>
      <c r="Q13" s="51"/>
      <c r="R13" s="51"/>
      <c r="S13" s="51"/>
      <c r="T13" s="51"/>
      <c r="U13" s="51"/>
    </row>
    <row r="14" spans="2:23" x14ac:dyDescent="0.2">
      <c r="B14" s="51"/>
      <c r="C14" s="51"/>
      <c r="D14" s="51" t="s">
        <v>499</v>
      </c>
      <c r="E14" s="51"/>
      <c r="F14" s="51"/>
      <c r="G14" s="51"/>
      <c r="H14" s="51"/>
      <c r="I14" s="51" t="s">
        <v>827</v>
      </c>
      <c r="J14" s="51"/>
      <c r="K14" s="51"/>
      <c r="L14" s="51"/>
      <c r="M14" s="51"/>
      <c r="N14" s="51"/>
      <c r="O14" s="51"/>
      <c r="P14" s="51"/>
      <c r="Q14" s="51"/>
      <c r="R14" s="51"/>
      <c r="S14" s="51"/>
      <c r="T14" s="51"/>
      <c r="U14" s="51"/>
    </row>
    <row r="15" spans="2:23" x14ac:dyDescent="0.2">
      <c r="B15" s="51"/>
      <c r="E15" s="51"/>
      <c r="F15" s="51"/>
      <c r="G15" s="51"/>
      <c r="H15" s="51"/>
      <c r="I15" s="51"/>
      <c r="J15" s="51"/>
      <c r="K15" s="51"/>
      <c r="L15" s="51"/>
      <c r="M15" s="51"/>
      <c r="N15" s="51"/>
      <c r="O15" s="51"/>
      <c r="P15" s="51"/>
      <c r="Q15" s="51"/>
      <c r="R15" s="51"/>
      <c r="S15" s="51"/>
      <c r="T15" s="51"/>
      <c r="U15" s="51"/>
    </row>
    <row r="16" spans="2:23" s="49" customFormat="1" x14ac:dyDescent="0.2">
      <c r="B16" s="57" t="s">
        <v>337</v>
      </c>
    </row>
    <row r="17" spans="2:21" ht="45" x14ac:dyDescent="0.25">
      <c r="B17" s="58" t="s">
        <v>332</v>
      </c>
      <c r="C17" s="58" t="s">
        <v>333</v>
      </c>
      <c r="D17" s="58" t="s">
        <v>334</v>
      </c>
      <c r="E17" s="58" t="s">
        <v>335</v>
      </c>
      <c r="G17" s="59" t="s">
        <v>344</v>
      </c>
      <c r="H17" s="60" t="s">
        <v>28</v>
      </c>
      <c r="I17" s="60" t="s">
        <v>28</v>
      </c>
      <c r="J17" s="60" t="s">
        <v>28</v>
      </c>
      <c r="K17" s="60" t="s">
        <v>28</v>
      </c>
      <c r="L17" s="60" t="s">
        <v>345</v>
      </c>
      <c r="M17" s="60" t="s">
        <v>28</v>
      </c>
      <c r="N17" s="60" t="s">
        <v>28</v>
      </c>
      <c r="O17" s="60" t="s">
        <v>28</v>
      </c>
      <c r="P17" s="60" t="s">
        <v>346</v>
      </c>
      <c r="Q17" s="60" t="s">
        <v>346</v>
      </c>
      <c r="R17" s="60" t="s">
        <v>346</v>
      </c>
      <c r="S17" s="60" t="s">
        <v>347</v>
      </c>
    </row>
    <row r="18" spans="2:21" ht="15" x14ac:dyDescent="0.25">
      <c r="B18" s="61" t="s">
        <v>294</v>
      </c>
      <c r="C18" s="3" t="s">
        <v>331</v>
      </c>
      <c r="D18" s="3">
        <v>0.06</v>
      </c>
      <c r="E18" s="3">
        <v>0.1</v>
      </c>
      <c r="G18" s="59" t="s">
        <v>352</v>
      </c>
      <c r="H18" s="60"/>
      <c r="I18" s="60"/>
      <c r="J18" s="60"/>
      <c r="K18" s="60"/>
      <c r="L18" s="60"/>
      <c r="M18" s="60"/>
      <c r="N18" s="60"/>
      <c r="O18" s="60"/>
      <c r="P18" s="60"/>
      <c r="Q18" s="60"/>
      <c r="R18" s="60"/>
      <c r="S18" s="60"/>
    </row>
    <row r="19" spans="2:21" ht="15" x14ac:dyDescent="0.25">
      <c r="B19" s="61" t="s">
        <v>330</v>
      </c>
      <c r="C19" s="3" t="s">
        <v>126</v>
      </c>
      <c r="D19" s="3">
        <v>0.05</v>
      </c>
      <c r="E19" s="3">
        <v>0.09</v>
      </c>
      <c r="G19" s="59" t="s">
        <v>342</v>
      </c>
      <c r="H19" s="62" t="s">
        <v>356</v>
      </c>
      <c r="I19" s="62" t="s">
        <v>357</v>
      </c>
      <c r="J19" s="62" t="s">
        <v>358</v>
      </c>
      <c r="K19" s="62" t="s">
        <v>359</v>
      </c>
      <c r="L19" s="62" t="s">
        <v>355</v>
      </c>
      <c r="M19" s="62" t="s">
        <v>360</v>
      </c>
      <c r="N19" s="62" t="s">
        <v>361</v>
      </c>
      <c r="O19" s="62" t="s">
        <v>362</v>
      </c>
      <c r="P19" s="62" t="s">
        <v>363</v>
      </c>
      <c r="Q19" s="62" t="s">
        <v>364</v>
      </c>
      <c r="R19" s="62" t="s">
        <v>365</v>
      </c>
      <c r="S19" s="62" t="s">
        <v>366</v>
      </c>
    </row>
    <row r="20" spans="2:21" ht="15" x14ac:dyDescent="0.25">
      <c r="B20" s="61" t="s">
        <v>117</v>
      </c>
      <c r="C20" s="3" t="s">
        <v>118</v>
      </c>
      <c r="D20" s="3">
        <v>7.0000000000000007E-2</v>
      </c>
      <c r="E20" s="3">
        <v>0.13</v>
      </c>
      <c r="G20" s="59" t="s">
        <v>343</v>
      </c>
      <c r="H20" s="63" t="s">
        <v>414</v>
      </c>
      <c r="I20" s="63" t="s">
        <v>415</v>
      </c>
      <c r="J20" s="63" t="s">
        <v>416</v>
      </c>
      <c r="K20" s="63" t="s">
        <v>13</v>
      </c>
      <c r="L20" s="63" t="s">
        <v>413</v>
      </c>
      <c r="M20" s="63" t="s">
        <v>417</v>
      </c>
      <c r="N20" s="63" t="s">
        <v>418</v>
      </c>
      <c r="O20" s="63" t="s">
        <v>419</v>
      </c>
      <c r="P20" s="63" t="s">
        <v>420</v>
      </c>
      <c r="Q20" s="63" t="s">
        <v>421</v>
      </c>
      <c r="R20" s="63" t="s">
        <v>419</v>
      </c>
      <c r="S20" s="63" t="s">
        <v>422</v>
      </c>
      <c r="T20" s="3" t="s">
        <v>831</v>
      </c>
      <c r="U20" s="3" t="s">
        <v>832</v>
      </c>
    </row>
    <row r="21" spans="2:21" x14ac:dyDescent="0.2">
      <c r="B21" s="61" t="s">
        <v>329</v>
      </c>
      <c r="C21" s="3" t="s">
        <v>126</v>
      </c>
      <c r="D21" s="3">
        <v>0.05</v>
      </c>
      <c r="E21" s="3">
        <v>0.09</v>
      </c>
      <c r="H21" s="64" t="s">
        <v>21</v>
      </c>
      <c r="I21" s="64" t="s">
        <v>435</v>
      </c>
      <c r="J21" s="64" t="s">
        <v>221</v>
      </c>
      <c r="K21" s="64" t="s">
        <v>16</v>
      </c>
      <c r="L21" s="64" t="s">
        <v>434</v>
      </c>
      <c r="M21" s="64" t="s">
        <v>436</v>
      </c>
      <c r="N21" s="64" t="s">
        <v>221</v>
      </c>
      <c r="O21" s="64" t="s">
        <v>437</v>
      </c>
      <c r="P21" s="64" t="s">
        <v>438</v>
      </c>
      <c r="Q21" s="64" t="s">
        <v>439</v>
      </c>
      <c r="R21" s="64" t="s">
        <v>437</v>
      </c>
      <c r="S21" s="64" t="s">
        <v>440</v>
      </c>
      <c r="T21" s="3" t="s">
        <v>221</v>
      </c>
      <c r="U21" s="3" t="s">
        <v>221</v>
      </c>
    </row>
    <row r="22" spans="2:21" x14ac:dyDescent="0.2">
      <c r="B22" s="61" t="s">
        <v>328</v>
      </c>
      <c r="C22" s="3" t="s">
        <v>126</v>
      </c>
      <c r="D22" s="3">
        <v>0.05</v>
      </c>
      <c r="E22" s="3">
        <v>0.09</v>
      </c>
      <c r="H22" s="64" t="s">
        <v>22</v>
      </c>
      <c r="I22" s="64" t="s">
        <v>19</v>
      </c>
      <c r="J22" s="64" t="s">
        <v>76</v>
      </c>
      <c r="K22" s="64" t="s">
        <v>456</v>
      </c>
      <c r="L22" s="64" t="s">
        <v>455</v>
      </c>
      <c r="M22" s="64" t="s">
        <v>457</v>
      </c>
      <c r="N22" s="64" t="s">
        <v>76</v>
      </c>
      <c r="O22" s="64" t="s">
        <v>458</v>
      </c>
      <c r="P22" s="64" t="s">
        <v>459</v>
      </c>
      <c r="Q22" s="64" t="s">
        <v>460</v>
      </c>
      <c r="R22" s="64" t="s">
        <v>461</v>
      </c>
      <c r="S22" s="64" t="s">
        <v>462</v>
      </c>
      <c r="T22" s="3" t="s">
        <v>76</v>
      </c>
      <c r="U22" s="3" t="s">
        <v>76</v>
      </c>
    </row>
    <row r="23" spans="2:21" ht="25.5" x14ac:dyDescent="0.2">
      <c r="B23" s="61" t="s">
        <v>295</v>
      </c>
      <c r="C23" s="3" t="s">
        <v>331</v>
      </c>
      <c r="D23" s="3">
        <v>0.06</v>
      </c>
      <c r="E23" s="3">
        <v>0.1</v>
      </c>
      <c r="H23" s="64" t="s">
        <v>23</v>
      </c>
      <c r="I23" s="64" t="s">
        <v>20</v>
      </c>
      <c r="J23" s="64"/>
      <c r="K23" s="64" t="s">
        <v>17</v>
      </c>
      <c r="L23" s="64" t="s">
        <v>479</v>
      </c>
      <c r="M23" s="64" t="s">
        <v>480</v>
      </c>
      <c r="N23" s="64"/>
      <c r="O23" s="64" t="s">
        <v>481</v>
      </c>
      <c r="P23" s="64" t="s">
        <v>482</v>
      </c>
      <c r="Q23" s="148" t="s">
        <v>828</v>
      </c>
      <c r="R23" s="64" t="s">
        <v>481</v>
      </c>
      <c r="S23" s="64" t="s">
        <v>483</v>
      </c>
      <c r="T23" s="3" t="s">
        <v>188</v>
      </c>
      <c r="U23" s="3" t="s">
        <v>188</v>
      </c>
    </row>
    <row r="24" spans="2:21" x14ac:dyDescent="0.2">
      <c r="B24" s="3" t="s">
        <v>296</v>
      </c>
      <c r="C24" s="3" t="s">
        <v>331</v>
      </c>
      <c r="D24" s="3">
        <v>0.06</v>
      </c>
      <c r="E24" s="3">
        <v>0.1</v>
      </c>
      <c r="H24" s="64" t="s">
        <v>497</v>
      </c>
      <c r="I24" s="64" t="s">
        <v>498</v>
      </c>
      <c r="J24" s="64"/>
      <c r="K24" s="64" t="s">
        <v>18</v>
      </c>
      <c r="L24" s="64" t="s">
        <v>644</v>
      </c>
      <c r="M24" s="64" t="s">
        <v>499</v>
      </c>
      <c r="N24" s="64"/>
      <c r="O24" s="64" t="s">
        <v>499</v>
      </c>
      <c r="P24" s="64" t="s">
        <v>500</v>
      </c>
      <c r="Q24" s="64" t="s">
        <v>273</v>
      </c>
      <c r="R24" s="64" t="s">
        <v>499</v>
      </c>
      <c r="S24" s="64" t="s">
        <v>273</v>
      </c>
    </row>
    <row r="25" spans="2:21" ht="38.25" x14ac:dyDescent="0.2">
      <c r="B25" s="61" t="s">
        <v>297</v>
      </c>
      <c r="C25" s="3" t="s">
        <v>331</v>
      </c>
      <c r="D25" s="3">
        <v>0.06</v>
      </c>
      <c r="E25" s="3">
        <v>0.1</v>
      </c>
      <c r="H25" s="64" t="s">
        <v>24</v>
      </c>
      <c r="I25" s="148" t="s">
        <v>828</v>
      </c>
      <c r="J25" s="64"/>
      <c r="K25" s="64"/>
      <c r="L25" s="148" t="s">
        <v>828</v>
      </c>
      <c r="M25" s="64" t="s">
        <v>495</v>
      </c>
      <c r="N25" s="64"/>
      <c r="O25" s="64"/>
      <c r="P25" s="64" t="s">
        <v>506</v>
      </c>
      <c r="Q25" s="64"/>
      <c r="R25" s="64" t="s">
        <v>273</v>
      </c>
      <c r="S25" s="64"/>
    </row>
    <row r="26" spans="2:21" ht="25.5" x14ac:dyDescent="0.2">
      <c r="B26" s="61" t="s">
        <v>125</v>
      </c>
      <c r="C26" s="3" t="s">
        <v>126</v>
      </c>
      <c r="D26" s="3">
        <v>0.05</v>
      </c>
      <c r="E26" s="3">
        <v>0.09</v>
      </c>
      <c r="H26" s="64" t="s">
        <v>25</v>
      </c>
      <c r="I26" s="64"/>
      <c r="L26" s="64"/>
      <c r="M26" s="148" t="s">
        <v>828</v>
      </c>
      <c r="N26" s="64"/>
      <c r="O26" s="64"/>
      <c r="P26" s="64" t="s">
        <v>510</v>
      </c>
      <c r="Q26" s="64"/>
      <c r="R26" s="64"/>
      <c r="S26" s="64"/>
    </row>
    <row r="27" spans="2:21" x14ac:dyDescent="0.2">
      <c r="B27" s="61" t="s">
        <v>127</v>
      </c>
      <c r="C27" s="3" t="s">
        <v>126</v>
      </c>
      <c r="D27" s="3">
        <v>0.05</v>
      </c>
      <c r="E27" s="3">
        <v>0.09</v>
      </c>
      <c r="H27" s="64" t="s">
        <v>26</v>
      </c>
      <c r="M27" s="64"/>
      <c r="N27" s="64"/>
      <c r="O27" s="64"/>
      <c r="P27" s="64" t="s">
        <v>513</v>
      </c>
      <c r="Q27" s="64"/>
      <c r="R27" s="64"/>
      <c r="S27" s="64"/>
    </row>
    <row r="28" spans="2:21" x14ac:dyDescent="0.2">
      <c r="B28" s="61" t="s">
        <v>298</v>
      </c>
      <c r="C28" s="3" t="s">
        <v>331</v>
      </c>
      <c r="D28" s="3">
        <v>0.06</v>
      </c>
      <c r="E28" s="3">
        <v>0.1</v>
      </c>
      <c r="F28" s="2"/>
      <c r="H28" s="64" t="s">
        <v>27</v>
      </c>
      <c r="M28" s="64"/>
      <c r="N28" s="64"/>
      <c r="O28" s="64"/>
      <c r="P28" s="64" t="s">
        <v>515</v>
      </c>
      <c r="Q28" s="64"/>
      <c r="R28" s="64"/>
      <c r="S28" s="64"/>
    </row>
    <row r="29" spans="2:21" ht="51" x14ac:dyDescent="0.2">
      <c r="B29" s="61" t="s">
        <v>299</v>
      </c>
      <c r="C29" s="3" t="s">
        <v>331</v>
      </c>
      <c r="D29" s="3">
        <v>0.06</v>
      </c>
      <c r="E29" s="3">
        <v>0.1</v>
      </c>
      <c r="H29" s="148" t="s">
        <v>828</v>
      </c>
      <c r="M29" s="64"/>
      <c r="N29" s="64"/>
      <c r="O29" s="64"/>
      <c r="P29" s="148" t="s">
        <v>828</v>
      </c>
      <c r="Q29" s="64"/>
      <c r="R29" s="64"/>
      <c r="S29" s="64"/>
    </row>
    <row r="30" spans="2:21" x14ac:dyDescent="0.2">
      <c r="B30" s="61" t="s">
        <v>128</v>
      </c>
      <c r="C30" s="3" t="s">
        <v>126</v>
      </c>
      <c r="D30" s="3">
        <v>0.05</v>
      </c>
      <c r="E30" s="3">
        <v>0.09</v>
      </c>
      <c r="F30" s="2"/>
      <c r="M30" s="64"/>
      <c r="N30" s="64"/>
      <c r="O30" s="64"/>
      <c r="P30" s="64"/>
      <c r="Q30" s="64"/>
      <c r="R30" s="64"/>
      <c r="S30" s="64"/>
    </row>
    <row r="31" spans="2:21" x14ac:dyDescent="0.2">
      <c r="B31" s="61" t="s">
        <v>300</v>
      </c>
      <c r="C31" s="3" t="s">
        <v>331</v>
      </c>
      <c r="D31" s="3">
        <v>0.06</v>
      </c>
      <c r="E31" s="3">
        <v>0.1</v>
      </c>
      <c r="M31" s="64"/>
      <c r="N31" s="64"/>
      <c r="O31" s="64"/>
      <c r="P31" s="64"/>
      <c r="Q31" s="64"/>
      <c r="R31" s="64"/>
      <c r="S31" s="64"/>
    </row>
    <row r="32" spans="2:21" x14ac:dyDescent="0.2">
      <c r="B32" s="61" t="s">
        <v>301</v>
      </c>
      <c r="C32" s="3" t="s">
        <v>331</v>
      </c>
      <c r="D32" s="3">
        <v>0.06</v>
      </c>
      <c r="E32" s="3">
        <v>0.1</v>
      </c>
      <c r="F32" s="2"/>
      <c r="M32" s="64"/>
      <c r="N32" s="64"/>
      <c r="O32" s="64"/>
      <c r="P32" s="64"/>
      <c r="Q32" s="64"/>
      <c r="R32" s="64"/>
      <c r="S32" s="64"/>
    </row>
    <row r="33" spans="2:19" x14ac:dyDescent="0.2">
      <c r="B33" s="61" t="s">
        <v>129</v>
      </c>
      <c r="C33" s="3" t="s">
        <v>126</v>
      </c>
      <c r="D33" s="3">
        <v>0.05</v>
      </c>
      <c r="E33" s="3">
        <v>0.09</v>
      </c>
      <c r="M33" s="64"/>
      <c r="N33" s="64"/>
      <c r="O33" s="64"/>
      <c r="P33" s="64"/>
      <c r="Q33" s="64"/>
      <c r="R33" s="64"/>
      <c r="S33" s="64"/>
    </row>
    <row r="34" spans="2:19" x14ac:dyDescent="0.2">
      <c r="B34" s="61" t="s">
        <v>130</v>
      </c>
      <c r="C34" s="3" t="s">
        <v>126</v>
      </c>
      <c r="D34" s="3">
        <v>0.05</v>
      </c>
      <c r="E34" s="3">
        <v>0.09</v>
      </c>
      <c r="F34" s="2"/>
    </row>
    <row r="35" spans="2:19" x14ac:dyDescent="0.2">
      <c r="B35" s="61" t="s">
        <v>131</v>
      </c>
      <c r="C35" s="3" t="s">
        <v>126</v>
      </c>
      <c r="D35" s="3">
        <v>0.05</v>
      </c>
      <c r="E35" s="3">
        <v>0.09</v>
      </c>
    </row>
    <row r="36" spans="2:19" x14ac:dyDescent="0.2">
      <c r="B36" s="61" t="s">
        <v>302</v>
      </c>
      <c r="C36" s="3" t="s">
        <v>331</v>
      </c>
      <c r="D36" s="3">
        <v>0.06</v>
      </c>
      <c r="E36" s="3">
        <v>0.1</v>
      </c>
      <c r="F36" s="2"/>
    </row>
    <row r="37" spans="2:19" x14ac:dyDescent="0.2">
      <c r="B37" s="61" t="s">
        <v>303</v>
      </c>
      <c r="C37" s="3" t="s">
        <v>331</v>
      </c>
      <c r="D37" s="3">
        <v>0.06</v>
      </c>
      <c r="E37" s="3">
        <v>0.1</v>
      </c>
    </row>
    <row r="38" spans="2:19" x14ac:dyDescent="0.2">
      <c r="B38" s="61" t="s">
        <v>132</v>
      </c>
      <c r="C38" s="3" t="s">
        <v>126</v>
      </c>
      <c r="D38" s="3">
        <v>0.05</v>
      </c>
      <c r="E38" s="3">
        <v>0.09</v>
      </c>
      <c r="F38" s="2"/>
    </row>
    <row r="39" spans="2:19" x14ac:dyDescent="0.2">
      <c r="B39" s="61" t="s">
        <v>133</v>
      </c>
      <c r="C39" s="3" t="s">
        <v>126</v>
      </c>
      <c r="D39" s="3">
        <v>0.05</v>
      </c>
      <c r="E39" s="3">
        <v>0.09</v>
      </c>
    </row>
    <row r="40" spans="2:19" x14ac:dyDescent="0.2">
      <c r="B40" s="61" t="s">
        <v>134</v>
      </c>
      <c r="C40" s="3" t="s">
        <v>126</v>
      </c>
      <c r="D40" s="3">
        <v>0.05</v>
      </c>
      <c r="E40" s="3">
        <v>0.09</v>
      </c>
      <c r="F40" s="2"/>
    </row>
    <row r="41" spans="2:19" x14ac:dyDescent="0.2">
      <c r="B41" s="61" t="s">
        <v>119</v>
      </c>
      <c r="C41" s="3" t="s">
        <v>118</v>
      </c>
      <c r="D41" s="3">
        <v>7.0000000000000007E-2</v>
      </c>
      <c r="E41" s="3">
        <v>0.13</v>
      </c>
    </row>
    <row r="42" spans="2:19" x14ac:dyDescent="0.2">
      <c r="B42" s="61" t="s">
        <v>135</v>
      </c>
      <c r="C42" s="3" t="s">
        <v>126</v>
      </c>
      <c r="D42" s="3">
        <v>0.05</v>
      </c>
      <c r="E42" s="3">
        <v>0.09</v>
      </c>
      <c r="F42" s="2"/>
    </row>
    <row r="43" spans="2:19" x14ac:dyDescent="0.2">
      <c r="B43" s="61" t="s">
        <v>304</v>
      </c>
      <c r="C43" s="3" t="s">
        <v>331</v>
      </c>
      <c r="D43" s="3">
        <v>0.06</v>
      </c>
      <c r="E43" s="3">
        <v>0.1</v>
      </c>
    </row>
    <row r="44" spans="2:19" x14ac:dyDescent="0.2">
      <c r="B44" s="61" t="s">
        <v>136</v>
      </c>
      <c r="C44" s="3" t="s">
        <v>126</v>
      </c>
      <c r="D44" s="3">
        <v>0.05</v>
      </c>
      <c r="E44" s="3">
        <v>0.09</v>
      </c>
      <c r="F44" s="2"/>
    </row>
    <row r="45" spans="2:19" x14ac:dyDescent="0.2">
      <c r="B45" s="61" t="s">
        <v>305</v>
      </c>
      <c r="C45" s="3" t="s">
        <v>331</v>
      </c>
      <c r="D45" s="3">
        <v>0.06</v>
      </c>
      <c r="E45" s="3">
        <v>0.1</v>
      </c>
    </row>
    <row r="46" spans="2:19" x14ac:dyDescent="0.2">
      <c r="B46" s="61" t="s">
        <v>137</v>
      </c>
      <c r="C46" s="3" t="s">
        <v>126</v>
      </c>
      <c r="D46" s="3">
        <v>0.05</v>
      </c>
      <c r="E46" s="3">
        <v>0.09</v>
      </c>
      <c r="F46" s="2"/>
    </row>
    <row r="47" spans="2:19" x14ac:dyDescent="0.2">
      <c r="B47" s="3" t="s">
        <v>120</v>
      </c>
      <c r="C47" s="3" t="s">
        <v>118</v>
      </c>
      <c r="D47" s="3">
        <v>7.0000000000000007E-2</v>
      </c>
      <c r="E47" s="3">
        <v>0.13</v>
      </c>
    </row>
    <row r="48" spans="2:19" x14ac:dyDescent="0.2">
      <c r="B48" s="3" t="s">
        <v>121</v>
      </c>
      <c r="C48" s="3" t="s">
        <v>118</v>
      </c>
      <c r="D48" s="3">
        <v>7.0000000000000007E-2</v>
      </c>
      <c r="E48" s="3">
        <v>0.13</v>
      </c>
      <c r="F48" s="2"/>
    </row>
    <row r="49" spans="2:6" x14ac:dyDescent="0.2">
      <c r="B49" s="61" t="s">
        <v>306</v>
      </c>
      <c r="C49" s="3" t="s">
        <v>331</v>
      </c>
      <c r="D49" s="3">
        <v>0.06</v>
      </c>
      <c r="E49" s="3">
        <v>0.1</v>
      </c>
    </row>
    <row r="50" spans="2:6" x14ac:dyDescent="0.2">
      <c r="B50" s="61" t="s">
        <v>138</v>
      </c>
      <c r="C50" s="3" t="s">
        <v>126</v>
      </c>
      <c r="D50" s="3">
        <v>0.05</v>
      </c>
      <c r="E50" s="3">
        <v>0.09</v>
      </c>
      <c r="F50" s="2"/>
    </row>
    <row r="51" spans="2:6" x14ac:dyDescent="0.2">
      <c r="B51" s="61" t="s">
        <v>307</v>
      </c>
      <c r="C51" s="3" t="s">
        <v>331</v>
      </c>
      <c r="D51" s="3">
        <v>0.06</v>
      </c>
      <c r="E51" s="3">
        <v>0.1</v>
      </c>
    </row>
    <row r="52" spans="2:6" x14ac:dyDescent="0.2">
      <c r="B52" s="61" t="s">
        <v>308</v>
      </c>
      <c r="C52" s="3" t="s">
        <v>331</v>
      </c>
      <c r="D52" s="3">
        <v>0.06</v>
      </c>
      <c r="E52" s="3">
        <v>0.1</v>
      </c>
      <c r="F52" s="2"/>
    </row>
    <row r="53" spans="2:6" x14ac:dyDescent="0.2">
      <c r="B53" s="61" t="s">
        <v>309</v>
      </c>
      <c r="C53" s="3" t="s">
        <v>331</v>
      </c>
      <c r="D53" s="3">
        <v>0.06</v>
      </c>
      <c r="E53" s="3">
        <v>0.1</v>
      </c>
    </row>
    <row r="54" spans="2:6" x14ac:dyDescent="0.2">
      <c r="B54" s="61" t="s">
        <v>310</v>
      </c>
      <c r="C54" s="3" t="s">
        <v>331</v>
      </c>
      <c r="D54" s="3">
        <v>0.06</v>
      </c>
      <c r="E54" s="3">
        <v>0.1</v>
      </c>
      <c r="F54" s="2"/>
    </row>
    <row r="55" spans="2:6" x14ac:dyDescent="0.2">
      <c r="B55" s="61" t="s">
        <v>311</v>
      </c>
      <c r="C55" s="3" t="s">
        <v>331</v>
      </c>
      <c r="D55" s="3">
        <v>0.06</v>
      </c>
      <c r="E55" s="3">
        <v>0.1</v>
      </c>
    </row>
    <row r="56" spans="2:6" x14ac:dyDescent="0.2">
      <c r="B56" s="61" t="s">
        <v>327</v>
      </c>
      <c r="C56" s="3" t="s">
        <v>126</v>
      </c>
      <c r="D56" s="3">
        <v>0.05</v>
      </c>
      <c r="E56" s="3">
        <v>0.09</v>
      </c>
      <c r="F56" s="2"/>
    </row>
    <row r="57" spans="2:6" x14ac:dyDescent="0.2">
      <c r="B57" s="61" t="s">
        <v>312</v>
      </c>
      <c r="C57" s="3" t="s">
        <v>331</v>
      </c>
      <c r="D57" s="3">
        <v>0.06</v>
      </c>
      <c r="E57" s="3">
        <v>0.1</v>
      </c>
    </row>
    <row r="58" spans="2:6" x14ac:dyDescent="0.2">
      <c r="B58" s="61" t="s">
        <v>122</v>
      </c>
      <c r="C58" s="3" t="s">
        <v>118</v>
      </c>
      <c r="D58" s="3">
        <v>7.0000000000000007E-2</v>
      </c>
      <c r="E58" s="3">
        <v>0.13</v>
      </c>
      <c r="F58" s="2"/>
    </row>
    <row r="59" spans="2:6" x14ac:dyDescent="0.2">
      <c r="B59" s="61" t="s">
        <v>313</v>
      </c>
      <c r="C59" s="3" t="s">
        <v>331</v>
      </c>
      <c r="D59" s="3">
        <v>0.06</v>
      </c>
      <c r="E59" s="3">
        <v>0.1</v>
      </c>
    </row>
    <row r="60" spans="2:6" x14ac:dyDescent="0.2">
      <c r="B60" s="3" t="s">
        <v>123</v>
      </c>
      <c r="C60" s="3" t="s">
        <v>118</v>
      </c>
      <c r="D60" s="3">
        <v>7.0000000000000007E-2</v>
      </c>
      <c r="E60" s="3">
        <v>0.13</v>
      </c>
      <c r="F60" s="2"/>
    </row>
    <row r="61" spans="2:6" x14ac:dyDescent="0.2">
      <c r="B61" s="61" t="s">
        <v>314</v>
      </c>
      <c r="C61" s="3" t="s">
        <v>331</v>
      </c>
      <c r="D61" s="3">
        <v>0.06</v>
      </c>
      <c r="E61" s="3">
        <v>0.1</v>
      </c>
    </row>
    <row r="62" spans="2:6" x14ac:dyDescent="0.2">
      <c r="B62" s="61" t="s">
        <v>315</v>
      </c>
      <c r="C62" s="3" t="s">
        <v>331</v>
      </c>
      <c r="D62" s="3">
        <v>0.06</v>
      </c>
      <c r="E62" s="3">
        <v>0.1</v>
      </c>
      <c r="F62" s="2"/>
    </row>
    <row r="63" spans="2:6" x14ac:dyDescent="0.2">
      <c r="B63" s="61" t="s">
        <v>316</v>
      </c>
      <c r="C63" s="3" t="s">
        <v>331</v>
      </c>
      <c r="D63" s="3">
        <v>0.06</v>
      </c>
      <c r="E63" s="3">
        <v>0.1</v>
      </c>
    </row>
    <row r="64" spans="2:6" x14ac:dyDescent="0.2">
      <c r="B64" s="61" t="s">
        <v>326</v>
      </c>
      <c r="C64" s="3" t="s">
        <v>126</v>
      </c>
      <c r="D64" s="3">
        <v>0.05</v>
      </c>
      <c r="E64" s="3">
        <v>0.09</v>
      </c>
      <c r="F64" s="2"/>
    </row>
    <row r="65" spans="2:6" x14ac:dyDescent="0.2">
      <c r="B65" s="61" t="s">
        <v>325</v>
      </c>
      <c r="C65" s="3" t="s">
        <v>126</v>
      </c>
      <c r="D65" s="3">
        <v>0.05</v>
      </c>
      <c r="E65" s="3">
        <v>0.09</v>
      </c>
    </row>
    <row r="66" spans="2:6" x14ac:dyDescent="0.2">
      <c r="B66" s="61" t="s">
        <v>317</v>
      </c>
      <c r="C66" s="3" t="s">
        <v>331</v>
      </c>
      <c r="D66" s="3">
        <v>0.06</v>
      </c>
      <c r="E66" s="3">
        <v>0.1</v>
      </c>
      <c r="F66" s="2"/>
    </row>
    <row r="67" spans="2:6" x14ac:dyDescent="0.2">
      <c r="B67" s="3" t="s">
        <v>139</v>
      </c>
      <c r="C67" s="3" t="s">
        <v>126</v>
      </c>
      <c r="D67" s="3">
        <v>0.05</v>
      </c>
      <c r="E67" s="3">
        <v>0.09</v>
      </c>
    </row>
    <row r="68" spans="2:6" x14ac:dyDescent="0.2">
      <c r="B68" s="61" t="s">
        <v>324</v>
      </c>
      <c r="C68" s="3" t="s">
        <v>126</v>
      </c>
      <c r="D68" s="3">
        <v>0.05</v>
      </c>
      <c r="E68" s="3">
        <v>0.09</v>
      </c>
      <c r="F68" s="2"/>
    </row>
    <row r="69" spans="2:6" x14ac:dyDescent="0.2">
      <c r="B69" s="61" t="s">
        <v>124</v>
      </c>
      <c r="C69" s="3" t="s">
        <v>118</v>
      </c>
      <c r="D69" s="3">
        <v>7.0000000000000007E-2</v>
      </c>
      <c r="E69" s="3">
        <v>0.13</v>
      </c>
    </row>
    <row r="70" spans="2:6" x14ac:dyDescent="0.2">
      <c r="B70" s="61" t="s">
        <v>140</v>
      </c>
      <c r="C70" s="3" t="s">
        <v>126</v>
      </c>
      <c r="D70" s="3">
        <v>0.05</v>
      </c>
      <c r="E70" s="3">
        <v>0.09</v>
      </c>
      <c r="F70" s="2"/>
    </row>
    <row r="71" spans="2:6" x14ac:dyDescent="0.2">
      <c r="B71" s="61" t="s">
        <v>318</v>
      </c>
      <c r="C71" s="3" t="s">
        <v>331</v>
      </c>
      <c r="D71" s="3">
        <v>0.06</v>
      </c>
      <c r="E71" s="3">
        <v>0.1</v>
      </c>
    </row>
    <row r="72" spans="2:6" x14ac:dyDescent="0.2">
      <c r="B72" s="61" t="s">
        <v>323</v>
      </c>
      <c r="C72" s="3" t="s">
        <v>126</v>
      </c>
      <c r="D72" s="3">
        <v>0.05</v>
      </c>
      <c r="E72" s="3">
        <v>0.09</v>
      </c>
      <c r="F72" s="2"/>
    </row>
    <row r="73" spans="2:6" x14ac:dyDescent="0.2">
      <c r="B73" s="61" t="s">
        <v>141</v>
      </c>
      <c r="C73" s="3" t="s">
        <v>126</v>
      </c>
      <c r="D73" s="3">
        <v>0.05</v>
      </c>
      <c r="E73" s="3">
        <v>0.09</v>
      </c>
    </row>
    <row r="74" spans="2:6" x14ac:dyDescent="0.2">
      <c r="B74" s="61" t="s">
        <v>142</v>
      </c>
      <c r="C74" s="3" t="s">
        <v>126</v>
      </c>
      <c r="D74" s="3">
        <v>0.05</v>
      </c>
      <c r="E74" s="3">
        <v>0.09</v>
      </c>
      <c r="F74" s="2"/>
    </row>
    <row r="75" spans="2:6" x14ac:dyDescent="0.2">
      <c r="B75" s="61" t="s">
        <v>319</v>
      </c>
      <c r="C75" s="3" t="s">
        <v>331</v>
      </c>
      <c r="D75" s="3">
        <v>0.06</v>
      </c>
      <c r="E75" s="3">
        <v>0.1</v>
      </c>
    </row>
    <row r="76" spans="2:6" x14ac:dyDescent="0.2">
      <c r="B76" s="61" t="s">
        <v>320</v>
      </c>
      <c r="C76" s="3" t="s">
        <v>331</v>
      </c>
      <c r="D76" s="3">
        <v>0.06</v>
      </c>
      <c r="E76" s="3">
        <v>0.1</v>
      </c>
      <c r="F76" s="2"/>
    </row>
    <row r="77" spans="2:6" x14ac:dyDescent="0.2">
      <c r="B77" s="61" t="s">
        <v>293</v>
      </c>
      <c r="C77" s="3" t="s">
        <v>118</v>
      </c>
      <c r="D77" s="3">
        <v>7.0000000000000007E-2</v>
      </c>
      <c r="E77" s="3">
        <v>0.13</v>
      </c>
    </row>
    <row r="78" spans="2:6" x14ac:dyDescent="0.2">
      <c r="B78" s="61" t="s">
        <v>322</v>
      </c>
      <c r="C78" s="3" t="s">
        <v>126</v>
      </c>
      <c r="D78" s="3">
        <v>0.05</v>
      </c>
      <c r="E78" s="3">
        <v>0.09</v>
      </c>
      <c r="F78" s="2"/>
    </row>
    <row r="79" spans="2:6" x14ac:dyDescent="0.2">
      <c r="B79" s="61" t="s">
        <v>321</v>
      </c>
      <c r="C79" s="3" t="s">
        <v>331</v>
      </c>
      <c r="D79" s="3">
        <v>0.06</v>
      </c>
      <c r="E79" s="3">
        <v>0.1</v>
      </c>
    </row>
    <row r="80" spans="2:6" x14ac:dyDescent="0.2">
      <c r="F80" s="2"/>
    </row>
    <row r="81" spans="2:25" s="49" customFormat="1" x14ac:dyDescent="0.2">
      <c r="B81" s="57" t="s">
        <v>338</v>
      </c>
    </row>
    <row r="83" spans="2:25" ht="135" x14ac:dyDescent="0.25">
      <c r="B83" s="65" t="s">
        <v>31</v>
      </c>
      <c r="C83" s="66" t="s">
        <v>727</v>
      </c>
      <c r="D83" s="67" t="s">
        <v>292</v>
      </c>
      <c r="E83" s="67" t="s">
        <v>291</v>
      </c>
      <c r="F83" s="67" t="s">
        <v>116</v>
      </c>
      <c r="G83" s="67" t="s">
        <v>277</v>
      </c>
      <c r="H83" s="67" t="s">
        <v>739</v>
      </c>
      <c r="J83" s="59" t="s">
        <v>344</v>
      </c>
      <c r="K83" s="60" t="s">
        <v>349</v>
      </c>
      <c r="L83" s="60" t="s">
        <v>349</v>
      </c>
      <c r="M83" s="60" t="s">
        <v>349</v>
      </c>
      <c r="N83" s="60" t="s">
        <v>349</v>
      </c>
      <c r="O83" s="60" t="s">
        <v>349</v>
      </c>
      <c r="P83" s="60" t="s">
        <v>349</v>
      </c>
      <c r="Q83" s="60" t="s">
        <v>349</v>
      </c>
      <c r="R83" s="60" t="s">
        <v>349</v>
      </c>
      <c r="S83" s="60" t="s">
        <v>349</v>
      </c>
      <c r="T83" s="60" t="s">
        <v>349</v>
      </c>
      <c r="U83" s="60" t="s">
        <v>349</v>
      </c>
      <c r="V83" s="60" t="s">
        <v>349</v>
      </c>
      <c r="W83" s="60" t="s">
        <v>349</v>
      </c>
      <c r="X83" s="60" t="s">
        <v>349</v>
      </c>
    </row>
    <row r="84" spans="2:25" ht="28.5" x14ac:dyDescent="0.25">
      <c r="B84" s="68" t="s">
        <v>238</v>
      </c>
      <c r="C84" s="69">
        <v>1</v>
      </c>
      <c r="D84" s="68" t="s">
        <v>236</v>
      </c>
      <c r="E84" s="68" t="s">
        <v>289</v>
      </c>
      <c r="F84" s="56" t="s">
        <v>118</v>
      </c>
      <c r="G84" s="56">
        <v>1.7</v>
      </c>
      <c r="H84" s="56">
        <v>2</v>
      </c>
      <c r="J84" s="59" t="s">
        <v>352</v>
      </c>
    </row>
    <row r="85" spans="2:25" ht="42.75" x14ac:dyDescent="0.25">
      <c r="B85" s="68" t="s">
        <v>237</v>
      </c>
      <c r="C85" s="68" t="s">
        <v>285</v>
      </c>
      <c r="D85" s="68" t="s">
        <v>235</v>
      </c>
      <c r="E85" s="68" t="s">
        <v>287</v>
      </c>
      <c r="F85" s="56" t="s">
        <v>535</v>
      </c>
      <c r="G85" s="56">
        <v>1.7</v>
      </c>
      <c r="H85" s="56">
        <v>2</v>
      </c>
      <c r="J85" s="59" t="s">
        <v>342</v>
      </c>
      <c r="K85" s="62" t="s">
        <v>390</v>
      </c>
      <c r="L85" s="62" t="s">
        <v>391</v>
      </c>
      <c r="M85" s="62" t="s">
        <v>392</v>
      </c>
      <c r="N85" s="62" t="s">
        <v>393</v>
      </c>
      <c r="O85" s="62" t="s">
        <v>394</v>
      </c>
      <c r="P85" s="62" t="s">
        <v>395</v>
      </c>
      <c r="Q85" s="62" t="s">
        <v>396</v>
      </c>
      <c r="R85" s="62" t="s">
        <v>397</v>
      </c>
      <c r="S85" s="62" t="s">
        <v>398</v>
      </c>
      <c r="T85" s="62" t="s">
        <v>399</v>
      </c>
      <c r="U85" s="62" t="s">
        <v>400</v>
      </c>
      <c r="V85" s="62" t="s">
        <v>401</v>
      </c>
      <c r="W85" s="62" t="s">
        <v>402</v>
      </c>
      <c r="X85" s="62" t="s">
        <v>403</v>
      </c>
    </row>
    <row r="86" spans="2:25" ht="28.5" x14ac:dyDescent="0.25">
      <c r="B86" s="68"/>
      <c r="C86" s="68" t="s">
        <v>285</v>
      </c>
      <c r="E86" s="68" t="s">
        <v>284</v>
      </c>
      <c r="F86" s="56" t="s">
        <v>539</v>
      </c>
      <c r="G86" s="56">
        <v>1.7</v>
      </c>
      <c r="H86" s="56">
        <v>2</v>
      </c>
      <c r="J86" s="59" t="s">
        <v>343</v>
      </c>
      <c r="K86" s="63" t="s">
        <v>246</v>
      </c>
      <c r="L86" s="63" t="s">
        <v>245</v>
      </c>
      <c r="M86" s="63" t="s">
        <v>244</v>
      </c>
      <c r="N86" s="63" t="s">
        <v>427</v>
      </c>
      <c r="O86" s="63" t="s">
        <v>428</v>
      </c>
      <c r="P86" s="63" t="s">
        <v>239</v>
      </c>
      <c r="Q86" s="63" t="s">
        <v>429</v>
      </c>
      <c r="R86" s="63" t="s">
        <v>430</v>
      </c>
      <c r="S86" s="63" t="s">
        <v>167</v>
      </c>
      <c r="T86" s="63" t="s">
        <v>424</v>
      </c>
      <c r="U86" s="63" t="s">
        <v>243</v>
      </c>
      <c r="V86" s="63" t="s">
        <v>431</v>
      </c>
      <c r="W86" s="63" t="s">
        <v>241</v>
      </c>
      <c r="X86" s="63" t="s">
        <v>181</v>
      </c>
      <c r="Y86" s="3" t="s">
        <v>837</v>
      </c>
    </row>
    <row r="87" spans="2:25" ht="15" x14ac:dyDescent="0.25">
      <c r="F87" s="56" t="s">
        <v>536</v>
      </c>
      <c r="G87" s="56">
        <v>1.8</v>
      </c>
      <c r="H87" s="56">
        <v>2.2000000000000002</v>
      </c>
      <c r="J87" s="59"/>
      <c r="K87" s="70" t="s">
        <v>448</v>
      </c>
      <c r="L87" s="70" t="s">
        <v>221</v>
      </c>
      <c r="M87" s="70" t="s">
        <v>221</v>
      </c>
      <c r="N87" s="70" t="s">
        <v>449</v>
      </c>
      <c r="O87" s="70" t="s">
        <v>221</v>
      </c>
      <c r="P87" s="70" t="s">
        <v>221</v>
      </c>
      <c r="Q87" s="70" t="s">
        <v>221</v>
      </c>
      <c r="R87" s="70" t="s">
        <v>221</v>
      </c>
      <c r="S87" s="70" t="s">
        <v>108</v>
      </c>
      <c r="T87" s="70" t="s">
        <v>221</v>
      </c>
      <c r="U87" s="70" t="s">
        <v>47</v>
      </c>
      <c r="V87" s="70" t="s">
        <v>443</v>
      </c>
      <c r="W87" s="70" t="s">
        <v>444</v>
      </c>
      <c r="X87" s="70" t="s">
        <v>273</v>
      </c>
      <c r="Y87" s="3" t="s">
        <v>221</v>
      </c>
    </row>
    <row r="88" spans="2:25" ht="15" x14ac:dyDescent="0.25">
      <c r="F88" s="56" t="s">
        <v>537</v>
      </c>
      <c r="G88" s="56">
        <v>1.8</v>
      </c>
      <c r="H88" s="56">
        <v>2.2000000000000002</v>
      </c>
      <c r="J88" s="59"/>
      <c r="K88" s="70" t="s">
        <v>471</v>
      </c>
      <c r="L88" s="70" t="s">
        <v>76</v>
      </c>
      <c r="M88" s="70" t="s">
        <v>76</v>
      </c>
      <c r="N88" s="70" t="s">
        <v>472</v>
      </c>
      <c r="O88" s="70" t="s">
        <v>76</v>
      </c>
      <c r="P88" s="70" t="s">
        <v>76</v>
      </c>
      <c r="Q88" s="70" t="s">
        <v>76</v>
      </c>
      <c r="R88" s="70" t="s">
        <v>76</v>
      </c>
      <c r="S88" s="70" t="s">
        <v>198</v>
      </c>
      <c r="T88" s="70" t="s">
        <v>76</v>
      </c>
      <c r="U88" s="70" t="s">
        <v>180</v>
      </c>
      <c r="V88" s="70" t="s">
        <v>466</v>
      </c>
      <c r="W88" s="70" t="s">
        <v>473</v>
      </c>
      <c r="X88" s="70" t="s">
        <v>464</v>
      </c>
      <c r="Y88" s="3" t="s">
        <v>76</v>
      </c>
    </row>
    <row r="89" spans="2:25" x14ac:dyDescent="0.2">
      <c r="F89" s="56" t="s">
        <v>540</v>
      </c>
      <c r="G89" s="56">
        <v>1.8</v>
      </c>
      <c r="H89" s="56">
        <v>2.2000000000000002</v>
      </c>
      <c r="K89" s="70" t="s">
        <v>76</v>
      </c>
      <c r="L89" s="70" t="s">
        <v>273</v>
      </c>
      <c r="M89" s="70" t="s">
        <v>273</v>
      </c>
      <c r="N89" s="70" t="s">
        <v>76</v>
      </c>
      <c r="O89" s="70" t="s">
        <v>273</v>
      </c>
      <c r="P89" s="70" t="s">
        <v>273</v>
      </c>
      <c r="Q89" s="70" t="s">
        <v>273</v>
      </c>
      <c r="R89" s="70" t="s">
        <v>273</v>
      </c>
      <c r="S89" s="70" t="s">
        <v>199</v>
      </c>
      <c r="T89" s="70" t="s">
        <v>273</v>
      </c>
      <c r="U89" s="70" t="s">
        <v>163</v>
      </c>
      <c r="V89" s="70" t="s">
        <v>489</v>
      </c>
      <c r="W89" s="70" t="s">
        <v>485</v>
      </c>
      <c r="X89" s="70" t="s">
        <v>490</v>
      </c>
    </row>
    <row r="90" spans="2:25" x14ac:dyDescent="0.2">
      <c r="F90" s="56" t="s">
        <v>126</v>
      </c>
      <c r="G90" s="56">
        <v>1.8</v>
      </c>
      <c r="H90" s="56">
        <v>2.2000000000000002</v>
      </c>
      <c r="K90" s="70"/>
      <c r="L90" s="70"/>
      <c r="M90" s="70"/>
      <c r="N90" s="70" t="s">
        <v>273</v>
      </c>
      <c r="O90" s="70"/>
      <c r="P90" s="70"/>
      <c r="Q90" s="70"/>
      <c r="R90" s="70"/>
      <c r="S90" s="70" t="s">
        <v>200</v>
      </c>
      <c r="T90" s="70"/>
      <c r="U90" s="70" t="s">
        <v>58</v>
      </c>
      <c r="V90" s="70" t="s">
        <v>273</v>
      </c>
      <c r="W90" s="70" t="s">
        <v>503</v>
      </c>
      <c r="X90" s="70" t="s">
        <v>501</v>
      </c>
    </row>
    <row r="91" spans="2:25" x14ac:dyDescent="0.2">
      <c r="F91" s="56" t="s">
        <v>538</v>
      </c>
      <c r="G91" s="56">
        <v>1.8</v>
      </c>
      <c r="H91" s="56">
        <v>2.2000000000000002</v>
      </c>
      <c r="K91" s="70"/>
      <c r="L91" s="70"/>
      <c r="M91" s="70"/>
      <c r="N91" s="70"/>
      <c r="O91" s="70"/>
      <c r="P91" s="70"/>
      <c r="Q91" s="70"/>
      <c r="R91" s="70"/>
      <c r="S91" s="70" t="s">
        <v>201</v>
      </c>
      <c r="T91" s="70"/>
      <c r="U91" s="70" t="s">
        <v>164</v>
      </c>
      <c r="V91" s="70" t="s">
        <v>488</v>
      </c>
      <c r="W91" s="70" t="s">
        <v>273</v>
      </c>
      <c r="X91" s="70" t="s">
        <v>499</v>
      </c>
    </row>
    <row r="92" spans="2:25" x14ac:dyDescent="0.2">
      <c r="F92" s="56" t="s">
        <v>541</v>
      </c>
      <c r="G92" s="56">
        <v>1.8</v>
      </c>
      <c r="H92" s="56">
        <v>2.2000000000000002</v>
      </c>
      <c r="K92" s="70"/>
      <c r="L92" s="70"/>
      <c r="M92" s="70"/>
      <c r="N92" s="70"/>
      <c r="O92" s="70"/>
      <c r="P92" s="70"/>
      <c r="Q92" s="70"/>
      <c r="R92" s="70"/>
      <c r="S92" s="70" t="s">
        <v>202</v>
      </c>
      <c r="T92" s="70"/>
      <c r="U92" s="70" t="s">
        <v>49</v>
      </c>
      <c r="V92" s="70"/>
      <c r="W92" s="70"/>
      <c r="X92" s="70"/>
    </row>
    <row r="93" spans="2:25" x14ac:dyDescent="0.2">
      <c r="K93" s="70"/>
      <c r="L93" s="70"/>
      <c r="M93" s="70"/>
      <c r="N93" s="70"/>
      <c r="O93" s="70"/>
      <c r="P93" s="70"/>
      <c r="Q93" s="70"/>
      <c r="R93" s="70"/>
      <c r="S93" s="70"/>
      <c r="T93" s="70"/>
      <c r="U93" s="70" t="s">
        <v>2</v>
      </c>
      <c r="V93" s="70"/>
      <c r="W93" s="70"/>
      <c r="X93" s="70"/>
    </row>
    <row r="94" spans="2:25" x14ac:dyDescent="0.2">
      <c r="F94" s="56"/>
      <c r="G94" s="56"/>
      <c r="H94" s="56"/>
      <c r="K94" s="64"/>
      <c r="L94" s="64"/>
      <c r="M94" s="64"/>
      <c r="N94" s="64"/>
      <c r="O94" s="64"/>
      <c r="P94" s="64"/>
      <c r="Q94" s="64"/>
      <c r="R94" s="64"/>
      <c r="S94" s="64"/>
      <c r="T94" s="64"/>
      <c r="U94" s="64" t="s">
        <v>273</v>
      </c>
      <c r="V94" s="64"/>
      <c r="W94" s="64"/>
      <c r="X94" s="64"/>
    </row>
    <row r="95" spans="2:25" x14ac:dyDescent="0.2">
      <c r="K95" s="64"/>
      <c r="L95" s="64"/>
      <c r="M95" s="64"/>
      <c r="N95" s="64"/>
      <c r="O95" s="64"/>
      <c r="P95" s="64"/>
      <c r="Q95" s="64"/>
      <c r="R95" s="64"/>
      <c r="S95" s="64"/>
      <c r="T95" s="64"/>
      <c r="U95" s="64"/>
      <c r="V95" s="64"/>
      <c r="W95" s="64"/>
      <c r="X95" s="64"/>
    </row>
    <row r="96" spans="2:25" x14ac:dyDescent="0.2">
      <c r="F96" s="56"/>
      <c r="G96" s="56"/>
      <c r="H96" s="56"/>
      <c r="K96" s="64"/>
      <c r="L96" s="64"/>
      <c r="M96" s="64"/>
      <c r="N96" s="64"/>
      <c r="O96" s="64"/>
      <c r="P96" s="64"/>
      <c r="Q96" s="64"/>
      <c r="R96" s="64"/>
      <c r="S96" s="64"/>
      <c r="T96" s="64"/>
      <c r="U96" s="64"/>
      <c r="V96" s="64"/>
      <c r="W96" s="64"/>
      <c r="X96" s="64"/>
    </row>
    <row r="98" spans="2:37" s="49" customFormat="1" x14ac:dyDescent="0.2">
      <c r="B98" s="57" t="s">
        <v>339</v>
      </c>
    </row>
    <row r="100" spans="2:37" ht="30" x14ac:dyDescent="0.25">
      <c r="B100" s="65" t="s">
        <v>728</v>
      </c>
      <c r="C100" s="67" t="s">
        <v>290</v>
      </c>
      <c r="D100" s="67" t="s">
        <v>729</v>
      </c>
      <c r="E100" s="67" t="s">
        <v>164</v>
      </c>
      <c r="F100" s="67" t="s">
        <v>276</v>
      </c>
      <c r="G100" s="67" t="s">
        <v>543</v>
      </c>
      <c r="H100" s="59" t="s">
        <v>344</v>
      </c>
      <c r="I100" s="60" t="s">
        <v>269</v>
      </c>
      <c r="J100" s="60" t="s">
        <v>269</v>
      </c>
      <c r="K100" s="60" t="s">
        <v>269</v>
      </c>
      <c r="L100" s="60" t="s">
        <v>269</v>
      </c>
      <c r="M100" s="60" t="s">
        <v>269</v>
      </c>
      <c r="N100" s="60" t="s">
        <v>269</v>
      </c>
      <c r="O100" s="60" t="s">
        <v>269</v>
      </c>
      <c r="P100" s="60" t="s">
        <v>269</v>
      </c>
      <c r="Q100" s="60" t="s">
        <v>269</v>
      </c>
      <c r="R100" s="60" t="s">
        <v>269</v>
      </c>
      <c r="S100" s="60" t="s">
        <v>269</v>
      </c>
      <c r="T100" s="60" t="s">
        <v>269</v>
      </c>
      <c r="U100" s="60" t="s">
        <v>269</v>
      </c>
      <c r="V100" s="60" t="s">
        <v>269</v>
      </c>
      <c r="W100" s="60" t="s">
        <v>269</v>
      </c>
      <c r="X100" s="60" t="s">
        <v>259</v>
      </c>
      <c r="Y100" s="60" t="s">
        <v>259</v>
      </c>
      <c r="Z100" s="60" t="s">
        <v>259</v>
      </c>
      <c r="AA100" s="60" t="s">
        <v>259</v>
      </c>
      <c r="AB100" s="60" t="s">
        <v>259</v>
      </c>
      <c r="AC100" s="60" t="s">
        <v>259</v>
      </c>
      <c r="AD100" s="60" t="s">
        <v>259</v>
      </c>
      <c r="AE100" s="60" t="s">
        <v>350</v>
      </c>
      <c r="AF100" s="60" t="s">
        <v>350</v>
      </c>
      <c r="AG100" s="60" t="s">
        <v>351</v>
      </c>
      <c r="AH100" s="60" t="s">
        <v>348</v>
      </c>
    </row>
    <row r="101" spans="2:37" ht="28.5" x14ac:dyDescent="0.25">
      <c r="B101" s="71" t="s">
        <v>288</v>
      </c>
      <c r="C101" s="71" t="s">
        <v>280</v>
      </c>
      <c r="D101" s="71">
        <v>4.4000000000000004</v>
      </c>
      <c r="E101" s="67" t="s">
        <v>275</v>
      </c>
      <c r="F101" s="67" t="s">
        <v>275</v>
      </c>
      <c r="G101" s="71" t="s">
        <v>221</v>
      </c>
      <c r="H101" s="59" t="s">
        <v>352</v>
      </c>
      <c r="I101" s="60" t="s">
        <v>255</v>
      </c>
      <c r="J101" s="60" t="s">
        <v>255</v>
      </c>
      <c r="K101" s="60" t="s">
        <v>255</v>
      </c>
      <c r="L101" s="60" t="s">
        <v>255</v>
      </c>
      <c r="M101" s="60" t="s">
        <v>255</v>
      </c>
      <c r="N101" s="60" t="s">
        <v>255</v>
      </c>
      <c r="O101" s="60" t="s">
        <v>255</v>
      </c>
      <c r="P101" s="60" t="s">
        <v>255</v>
      </c>
      <c r="Q101" s="60" t="s">
        <v>255</v>
      </c>
      <c r="R101" s="60" t="s">
        <v>255</v>
      </c>
      <c r="S101" s="60" t="s">
        <v>255</v>
      </c>
      <c r="T101" s="60" t="s">
        <v>255</v>
      </c>
      <c r="U101" s="60" t="s">
        <v>260</v>
      </c>
      <c r="V101" s="60" t="s">
        <v>353</v>
      </c>
      <c r="W101" s="60" t="s">
        <v>353</v>
      </c>
      <c r="X101" s="60"/>
      <c r="AG101" s="60" t="s">
        <v>354</v>
      </c>
    </row>
    <row r="102" spans="2:37" ht="15" x14ac:dyDescent="0.25">
      <c r="B102" s="68" t="s">
        <v>286</v>
      </c>
      <c r="C102" s="68">
        <v>2.2999999999999998</v>
      </c>
      <c r="D102" s="68">
        <v>2.2000000000000002</v>
      </c>
      <c r="E102" s="67" t="s">
        <v>274</v>
      </c>
      <c r="F102" s="67" t="s">
        <v>273</v>
      </c>
      <c r="G102" s="68" t="s">
        <v>76</v>
      </c>
      <c r="H102" s="59" t="s">
        <v>342</v>
      </c>
      <c r="I102" s="62" t="s">
        <v>368</v>
      </c>
      <c r="J102" s="62" t="s">
        <v>369</v>
      </c>
      <c r="K102" s="62" t="s">
        <v>370</v>
      </c>
      <c r="L102" s="62" t="s">
        <v>371</v>
      </c>
      <c r="M102" s="62" t="s">
        <v>372</v>
      </c>
      <c r="N102" s="62" t="s">
        <v>373</v>
      </c>
      <c r="O102" s="62" t="s">
        <v>374</v>
      </c>
      <c r="P102" s="62" t="s">
        <v>375</v>
      </c>
      <c r="Q102" s="62" t="s">
        <v>376</v>
      </c>
      <c r="R102" s="62" t="s">
        <v>377</v>
      </c>
      <c r="S102" s="62" t="s">
        <v>378</v>
      </c>
      <c r="T102" s="62" t="s">
        <v>379</v>
      </c>
      <c r="U102" s="62" t="s">
        <v>380</v>
      </c>
      <c r="V102" s="62" t="s">
        <v>381</v>
      </c>
      <c r="W102" s="62" t="s">
        <v>382</v>
      </c>
      <c r="X102" s="62" t="s">
        <v>383</v>
      </c>
      <c r="Y102" s="62" t="s">
        <v>384</v>
      </c>
      <c r="Z102" s="62" t="s">
        <v>385</v>
      </c>
      <c r="AA102" s="62" t="s">
        <v>386</v>
      </c>
      <c r="AB102" s="62" t="s">
        <v>387</v>
      </c>
      <c r="AC102" s="62" t="s">
        <v>388</v>
      </c>
      <c r="AD102" s="62" t="s">
        <v>389</v>
      </c>
      <c r="AE102" s="62" t="s">
        <v>404</v>
      </c>
      <c r="AF102" s="62" t="s">
        <v>405</v>
      </c>
      <c r="AG102" s="62" t="s">
        <v>412</v>
      </c>
      <c r="AH102" s="62" t="s">
        <v>367</v>
      </c>
    </row>
    <row r="103" spans="2:37" ht="30" x14ac:dyDescent="0.25">
      <c r="B103" s="68" t="s">
        <v>283</v>
      </c>
      <c r="C103" s="68" t="s">
        <v>282</v>
      </c>
      <c r="D103" s="68">
        <v>4.4000000000000004</v>
      </c>
      <c r="E103" s="67" t="s">
        <v>272</v>
      </c>
      <c r="H103" s="59" t="s">
        <v>343</v>
      </c>
      <c r="I103" s="63" t="s">
        <v>94</v>
      </c>
      <c r="J103" s="63" t="s">
        <v>167</v>
      </c>
      <c r="K103" s="63" t="s">
        <v>424</v>
      </c>
      <c r="L103" s="63" t="s">
        <v>243</v>
      </c>
      <c r="M103" s="63" t="s">
        <v>242</v>
      </c>
      <c r="N103" s="63" t="s">
        <v>241</v>
      </c>
      <c r="O103" s="63" t="s">
        <v>267</v>
      </c>
      <c r="P103" s="63" t="s">
        <v>266</v>
      </c>
      <c r="Q103" s="63" t="s">
        <v>265</v>
      </c>
      <c r="R103" s="63" t="s">
        <v>264</v>
      </c>
      <c r="S103" s="63" t="s">
        <v>263</v>
      </c>
      <c r="T103" s="63" t="s">
        <v>425</v>
      </c>
      <c r="U103" s="63" t="s">
        <v>94</v>
      </c>
      <c r="V103" s="63" t="s">
        <v>94</v>
      </c>
      <c r="W103" s="63" t="s">
        <v>181</v>
      </c>
      <c r="X103" s="63" t="s">
        <v>94</v>
      </c>
      <c r="Y103" s="63" t="s">
        <v>167</v>
      </c>
      <c r="Z103" s="63" t="s">
        <v>424</v>
      </c>
      <c r="AA103" s="63" t="s">
        <v>243</v>
      </c>
      <c r="AB103" s="63" t="s">
        <v>426</v>
      </c>
      <c r="AC103" s="63" t="s">
        <v>181</v>
      </c>
      <c r="AD103" s="63" t="s">
        <v>258</v>
      </c>
      <c r="AE103" s="63" t="s">
        <v>178</v>
      </c>
      <c r="AF103" s="63" t="s">
        <v>432</v>
      </c>
      <c r="AG103" s="63" t="s">
        <v>103</v>
      </c>
      <c r="AH103" s="63" t="s">
        <v>423</v>
      </c>
      <c r="AI103" s="63" t="s">
        <v>687</v>
      </c>
      <c r="AJ103" s="3" t="s">
        <v>834</v>
      </c>
      <c r="AK103" s="3" t="s">
        <v>837</v>
      </c>
    </row>
    <row r="104" spans="2:37" ht="30" x14ac:dyDescent="0.25">
      <c r="B104" s="68" t="s">
        <v>281</v>
      </c>
      <c r="C104" s="68" t="s">
        <v>280</v>
      </c>
      <c r="D104" s="68">
        <v>4.4000000000000004</v>
      </c>
      <c r="E104" s="67" t="s">
        <v>271</v>
      </c>
      <c r="H104" s="59"/>
      <c r="I104" s="64" t="s">
        <v>442</v>
      </c>
      <c r="J104" s="64" t="s">
        <v>170</v>
      </c>
      <c r="K104" s="64" t="s">
        <v>221</v>
      </c>
      <c r="L104" s="64" t="s">
        <v>47</v>
      </c>
      <c r="M104" s="64" t="s">
        <v>443</v>
      </c>
      <c r="N104" s="64" t="s">
        <v>444</v>
      </c>
      <c r="O104" s="64" t="s">
        <v>221</v>
      </c>
      <c r="P104" s="64" t="s">
        <v>221</v>
      </c>
      <c r="Q104" s="64" t="s">
        <v>221</v>
      </c>
      <c r="R104" s="64" t="s">
        <v>221</v>
      </c>
      <c r="S104" s="64" t="s">
        <v>221</v>
      </c>
      <c r="T104" s="64" t="s">
        <v>221</v>
      </c>
      <c r="U104" s="70" t="s">
        <v>445</v>
      </c>
      <c r="V104" s="70" t="s">
        <v>172</v>
      </c>
      <c r="W104" s="70" t="s">
        <v>446</v>
      </c>
      <c r="X104" s="70" t="s">
        <v>447</v>
      </c>
      <c r="Y104" s="70" t="s">
        <v>170</v>
      </c>
      <c r="Z104" s="70" t="s">
        <v>221</v>
      </c>
      <c r="AA104" s="70" t="s">
        <v>47</v>
      </c>
      <c r="AB104" s="70" t="s">
        <v>252</v>
      </c>
      <c r="AC104" s="70" t="s">
        <v>182</v>
      </c>
      <c r="AD104" s="70" t="s">
        <v>183</v>
      </c>
      <c r="AE104" s="70" t="s">
        <v>164</v>
      </c>
      <c r="AF104" s="70" t="s">
        <v>276</v>
      </c>
      <c r="AG104" s="70" t="s">
        <v>454</v>
      </c>
      <c r="AH104" s="64" t="s">
        <v>441</v>
      </c>
      <c r="AI104" s="70" t="s">
        <v>688</v>
      </c>
      <c r="AJ104" s="3" t="s">
        <v>835</v>
      </c>
      <c r="AK104" s="3" t="s">
        <v>221</v>
      </c>
    </row>
    <row r="105" spans="2:37" ht="30" x14ac:dyDescent="0.25">
      <c r="B105" s="68" t="s">
        <v>340</v>
      </c>
      <c r="C105" s="68" t="s">
        <v>279</v>
      </c>
      <c r="D105" s="72" t="s">
        <v>278</v>
      </c>
      <c r="E105" s="67" t="s">
        <v>270</v>
      </c>
      <c r="H105" s="59"/>
      <c r="I105" s="64" t="s">
        <v>465</v>
      </c>
      <c r="J105" s="64" t="s">
        <v>171</v>
      </c>
      <c r="K105" s="64" t="s">
        <v>76</v>
      </c>
      <c r="L105" s="64" t="s">
        <v>180</v>
      </c>
      <c r="M105" s="64" t="s">
        <v>466</v>
      </c>
      <c r="N105" s="64" t="s">
        <v>467</v>
      </c>
      <c r="O105" s="64" t="s">
        <v>76</v>
      </c>
      <c r="P105" s="64" t="s">
        <v>76</v>
      </c>
      <c r="Q105" s="64" t="s">
        <v>76</v>
      </c>
      <c r="R105" s="64" t="s">
        <v>76</v>
      </c>
      <c r="S105" s="64" t="s">
        <v>76</v>
      </c>
      <c r="T105" s="64" t="s">
        <v>76</v>
      </c>
      <c r="U105" s="70" t="s">
        <v>468</v>
      </c>
      <c r="V105" s="70" t="s">
        <v>173</v>
      </c>
      <c r="W105" s="70" t="s">
        <v>182</v>
      </c>
      <c r="X105" s="70" t="s">
        <v>469</v>
      </c>
      <c r="Y105" s="70" t="s">
        <v>171</v>
      </c>
      <c r="Z105" s="70" t="s">
        <v>76</v>
      </c>
      <c r="AA105" s="70" t="s">
        <v>180</v>
      </c>
      <c r="AB105" s="70" t="s">
        <v>470</v>
      </c>
      <c r="AC105" s="70" t="s">
        <v>184</v>
      </c>
      <c r="AD105" s="70" t="s">
        <v>185</v>
      </c>
      <c r="AE105" s="70" t="s">
        <v>275</v>
      </c>
      <c r="AF105" s="70" t="s">
        <v>275</v>
      </c>
      <c r="AG105" s="70" t="s">
        <v>478</v>
      </c>
      <c r="AH105" s="64" t="s">
        <v>463</v>
      </c>
      <c r="AI105" s="70" t="s">
        <v>531</v>
      </c>
      <c r="AJ105" s="3" t="s">
        <v>836</v>
      </c>
      <c r="AK105" s="3" t="s">
        <v>76</v>
      </c>
    </row>
    <row r="106" spans="2:37" ht="25.5" x14ac:dyDescent="0.2">
      <c r="B106" s="68" t="s">
        <v>731</v>
      </c>
      <c r="C106" s="68"/>
      <c r="D106" s="72"/>
      <c r="E106" s="67"/>
      <c r="I106" s="64" t="s">
        <v>169</v>
      </c>
      <c r="J106" s="64" t="s">
        <v>107</v>
      </c>
      <c r="K106" s="64" t="s">
        <v>273</v>
      </c>
      <c r="L106" s="64" t="s">
        <v>163</v>
      </c>
      <c r="M106" s="64" t="s">
        <v>251</v>
      </c>
      <c r="N106" s="64" t="s">
        <v>485</v>
      </c>
      <c r="O106" s="64" t="s">
        <v>273</v>
      </c>
      <c r="P106" s="64" t="s">
        <v>273</v>
      </c>
      <c r="Q106" s="64" t="s">
        <v>273</v>
      </c>
      <c r="R106" s="64" t="s">
        <v>273</v>
      </c>
      <c r="S106" s="64" t="s">
        <v>273</v>
      </c>
      <c r="T106" s="64" t="s">
        <v>273</v>
      </c>
      <c r="U106" s="70" t="s">
        <v>486</v>
      </c>
      <c r="V106" s="70" t="s">
        <v>174</v>
      </c>
      <c r="W106" s="70" t="s">
        <v>184</v>
      </c>
      <c r="X106" s="70" t="s">
        <v>487</v>
      </c>
      <c r="Y106" s="70" t="s">
        <v>107</v>
      </c>
      <c r="Z106" s="70" t="s">
        <v>273</v>
      </c>
      <c r="AA106" s="70" t="s">
        <v>163</v>
      </c>
      <c r="AB106" s="70" t="s">
        <v>488</v>
      </c>
      <c r="AC106" s="70" t="s">
        <v>186</v>
      </c>
      <c r="AD106" s="70" t="s">
        <v>2</v>
      </c>
      <c r="AE106" s="70" t="s">
        <v>274</v>
      </c>
      <c r="AF106" s="70" t="s">
        <v>273</v>
      </c>
      <c r="AG106" s="70" t="s">
        <v>496</v>
      </c>
      <c r="AH106" s="64" t="s">
        <v>484</v>
      </c>
      <c r="AI106" s="70" t="s">
        <v>532</v>
      </c>
      <c r="AJ106" s="148" t="s">
        <v>828</v>
      </c>
    </row>
    <row r="107" spans="2:37" x14ac:dyDescent="0.2">
      <c r="I107" s="64" t="s">
        <v>502</v>
      </c>
      <c r="J107" s="64" t="s">
        <v>2</v>
      </c>
      <c r="K107" s="64"/>
      <c r="L107" s="64" t="s">
        <v>58</v>
      </c>
      <c r="M107" s="64" t="s">
        <v>488</v>
      </c>
      <c r="N107" s="64" t="s">
        <v>503</v>
      </c>
      <c r="O107" s="64"/>
      <c r="P107" s="64"/>
      <c r="Q107" s="64"/>
      <c r="R107" s="64"/>
      <c r="S107" s="64"/>
      <c r="T107" s="64"/>
      <c r="U107" s="70" t="s">
        <v>504</v>
      </c>
      <c r="V107" s="70" t="s">
        <v>175</v>
      </c>
      <c r="W107" s="70" t="s">
        <v>505</v>
      </c>
      <c r="X107" s="70" t="s">
        <v>74</v>
      </c>
      <c r="Y107" s="70" t="s">
        <v>2</v>
      </c>
      <c r="Z107" s="70"/>
      <c r="AA107" s="70" t="s">
        <v>58</v>
      </c>
      <c r="AB107" s="70"/>
      <c r="AC107" s="70" t="s">
        <v>187</v>
      </c>
      <c r="AD107" s="70"/>
      <c r="AE107" s="70" t="s">
        <v>272</v>
      </c>
      <c r="AF107" s="70"/>
      <c r="AH107" s="64" t="s">
        <v>2</v>
      </c>
      <c r="AI107" s="70" t="s">
        <v>533</v>
      </c>
    </row>
    <row r="108" spans="2:37" ht="15" x14ac:dyDescent="0.2">
      <c r="B108" s="68"/>
      <c r="C108" s="68"/>
      <c r="D108" s="72"/>
      <c r="E108" s="67"/>
      <c r="I108" s="64" t="s">
        <v>507</v>
      </c>
      <c r="J108" s="64"/>
      <c r="K108" s="64"/>
      <c r="L108" s="64" t="s">
        <v>164</v>
      </c>
      <c r="M108" s="64"/>
      <c r="N108" s="64" t="s">
        <v>273</v>
      </c>
      <c r="O108" s="64"/>
      <c r="P108" s="64"/>
      <c r="Q108" s="64"/>
      <c r="R108" s="64"/>
      <c r="S108" s="64"/>
      <c r="T108" s="64"/>
      <c r="U108" s="70" t="s">
        <v>273</v>
      </c>
      <c r="V108" s="70" t="s">
        <v>176</v>
      </c>
      <c r="W108" s="70" t="s">
        <v>508</v>
      </c>
      <c r="X108" s="70" t="s">
        <v>509</v>
      </c>
      <c r="Y108" s="70"/>
      <c r="Z108" s="70"/>
      <c r="AA108" s="70" t="s">
        <v>164</v>
      </c>
      <c r="AB108" s="70"/>
      <c r="AC108" s="70"/>
      <c r="AD108" s="70"/>
      <c r="AE108" s="70" t="s">
        <v>271</v>
      </c>
      <c r="AF108" s="70"/>
      <c r="AH108" s="64"/>
      <c r="AI108" s="70" t="s">
        <v>534</v>
      </c>
    </row>
    <row r="109" spans="2:37" x14ac:dyDescent="0.2">
      <c r="I109" s="64" t="s">
        <v>511</v>
      </c>
      <c r="J109" s="64"/>
      <c r="K109" s="64"/>
      <c r="L109" s="64" t="s">
        <v>49</v>
      </c>
      <c r="M109" s="64"/>
      <c r="N109" s="64"/>
      <c r="O109" s="64"/>
      <c r="P109" s="64"/>
      <c r="Q109" s="64"/>
      <c r="R109" s="64"/>
      <c r="S109" s="64"/>
      <c r="T109" s="64"/>
      <c r="V109" s="70" t="s">
        <v>177</v>
      </c>
      <c r="W109" s="70" t="s">
        <v>499</v>
      </c>
      <c r="X109" s="70" t="s">
        <v>512</v>
      </c>
      <c r="Y109" s="70"/>
      <c r="Z109" s="70"/>
      <c r="AA109" s="70" t="s">
        <v>49</v>
      </c>
      <c r="AB109" s="70"/>
      <c r="AC109" s="70"/>
      <c r="AD109" s="70"/>
      <c r="AE109" s="70" t="s">
        <v>270</v>
      </c>
      <c r="AF109" s="70"/>
      <c r="AI109" s="3" t="s">
        <v>732</v>
      </c>
    </row>
    <row r="110" spans="2:37" ht="15" x14ac:dyDescent="0.2">
      <c r="B110" s="68"/>
      <c r="C110" s="68"/>
      <c r="D110" s="72"/>
      <c r="E110" s="67"/>
      <c r="I110" s="64" t="s">
        <v>514</v>
      </c>
      <c r="J110" s="64"/>
      <c r="K110" s="64"/>
      <c r="L110" s="64" t="s">
        <v>2</v>
      </c>
      <c r="M110" s="64"/>
      <c r="N110" s="64"/>
      <c r="O110" s="64"/>
      <c r="P110" s="64"/>
      <c r="Q110" s="64"/>
      <c r="R110" s="64"/>
      <c r="S110" s="64"/>
      <c r="T110" s="64"/>
      <c r="V110" s="70" t="s">
        <v>2</v>
      </c>
      <c r="W110" s="70"/>
      <c r="X110" s="70" t="s">
        <v>177</v>
      </c>
      <c r="Y110" s="70"/>
      <c r="Z110" s="70"/>
      <c r="AA110" s="70" t="s">
        <v>2</v>
      </c>
      <c r="AB110" s="70"/>
      <c r="AC110" s="70"/>
      <c r="AD110" s="70"/>
      <c r="AE110" s="70"/>
      <c r="AF110" s="70"/>
    </row>
    <row r="111" spans="2:37" x14ac:dyDescent="0.2">
      <c r="I111" s="64" t="s">
        <v>87</v>
      </c>
      <c r="J111" s="64"/>
      <c r="K111" s="64"/>
      <c r="L111" s="64"/>
      <c r="M111" s="64"/>
      <c r="N111" s="64"/>
      <c r="O111" s="64"/>
      <c r="P111" s="64"/>
      <c r="Q111" s="64"/>
      <c r="R111" s="64"/>
      <c r="S111" s="64"/>
      <c r="T111" s="64"/>
      <c r="V111" s="64"/>
      <c r="W111" s="64"/>
      <c r="X111" s="64" t="s">
        <v>516</v>
      </c>
      <c r="Y111" s="64"/>
      <c r="Z111" s="64"/>
      <c r="AA111" s="64"/>
      <c r="AB111" s="64"/>
      <c r="AC111" s="64"/>
      <c r="AD111" s="64"/>
      <c r="AE111" s="64"/>
      <c r="AF111" s="64"/>
    </row>
    <row r="112" spans="2:37" ht="15" x14ac:dyDescent="0.2">
      <c r="B112" s="68"/>
      <c r="C112" s="68"/>
      <c r="D112" s="72"/>
      <c r="E112" s="67"/>
      <c r="I112" s="64" t="s">
        <v>2</v>
      </c>
      <c r="J112" s="64"/>
      <c r="K112" s="64"/>
      <c r="L112" s="64"/>
      <c r="M112" s="64"/>
      <c r="N112" s="64"/>
      <c r="O112" s="64"/>
      <c r="P112" s="64"/>
      <c r="Q112" s="64"/>
      <c r="R112" s="64"/>
      <c r="S112" s="64"/>
      <c r="T112" s="64"/>
      <c r="V112" s="64"/>
      <c r="W112" s="64"/>
      <c r="X112" s="64" t="s">
        <v>517</v>
      </c>
      <c r="Y112" s="64"/>
      <c r="Z112" s="64"/>
      <c r="AA112" s="64"/>
      <c r="AB112" s="64"/>
      <c r="AC112" s="64"/>
      <c r="AD112" s="64"/>
    </row>
    <row r="113" spans="2:30" x14ac:dyDescent="0.2">
      <c r="I113" s="64"/>
      <c r="J113" s="64"/>
      <c r="K113" s="64"/>
      <c r="L113" s="64"/>
      <c r="M113" s="64"/>
      <c r="N113" s="64"/>
      <c r="O113" s="64"/>
      <c r="P113" s="64"/>
      <c r="Q113" s="64"/>
      <c r="R113" s="64"/>
      <c r="S113" s="64"/>
      <c r="T113" s="64"/>
      <c r="V113" s="64"/>
      <c r="W113" s="64"/>
      <c r="X113" s="64" t="s">
        <v>2</v>
      </c>
      <c r="Y113" s="64"/>
      <c r="Z113" s="64"/>
      <c r="AA113" s="64"/>
      <c r="AB113" s="64"/>
      <c r="AC113" s="64"/>
      <c r="AD113" s="64"/>
    </row>
    <row r="114" spans="2:30" s="49" customFormat="1" x14ac:dyDescent="0.2">
      <c r="B114" s="57" t="s">
        <v>341</v>
      </c>
    </row>
    <row r="115" spans="2:30" x14ac:dyDescent="0.2">
      <c r="I115" s="64"/>
      <c r="J115" s="64"/>
      <c r="K115" s="64"/>
      <c r="L115" s="64"/>
      <c r="M115" s="64"/>
      <c r="N115" s="64"/>
      <c r="O115" s="64"/>
      <c r="P115" s="64"/>
      <c r="Q115" s="64"/>
      <c r="R115" s="64"/>
      <c r="S115" s="64"/>
      <c r="T115" s="64"/>
      <c r="V115" s="64"/>
      <c r="W115" s="64"/>
      <c r="X115" s="64"/>
      <c r="Y115" s="64"/>
      <c r="Z115" s="64"/>
    </row>
    <row r="116" spans="2:30" ht="15" x14ac:dyDescent="0.25">
      <c r="B116" s="59" t="s">
        <v>344</v>
      </c>
      <c r="C116" s="60" t="s">
        <v>93</v>
      </c>
      <c r="D116" s="60" t="s">
        <v>93</v>
      </c>
      <c r="E116" s="60" t="s">
        <v>93</v>
      </c>
      <c r="F116" s="60" t="s">
        <v>93</v>
      </c>
      <c r="G116" s="60" t="s">
        <v>93</v>
      </c>
      <c r="H116" s="60" t="s">
        <v>93</v>
      </c>
      <c r="I116" s="64"/>
      <c r="J116" s="64"/>
      <c r="K116" s="64"/>
      <c r="L116" s="64"/>
      <c r="M116" s="64"/>
      <c r="N116" s="64"/>
      <c r="O116" s="64"/>
      <c r="P116" s="64"/>
      <c r="Q116" s="64"/>
      <c r="R116" s="64"/>
      <c r="S116" s="64"/>
      <c r="T116" s="64"/>
      <c r="V116" s="64"/>
      <c r="W116" s="64"/>
      <c r="X116" s="64"/>
      <c r="Y116" s="64"/>
      <c r="Z116" s="64"/>
    </row>
    <row r="117" spans="2:30" ht="15" x14ac:dyDescent="0.25">
      <c r="B117" s="59" t="s">
        <v>352</v>
      </c>
    </row>
    <row r="118" spans="2:30" ht="15" x14ac:dyDescent="0.25">
      <c r="B118" s="59" t="s">
        <v>342</v>
      </c>
      <c r="C118" s="62" t="s">
        <v>406</v>
      </c>
      <c r="D118" s="62" t="s">
        <v>407</v>
      </c>
      <c r="E118" s="62" t="s">
        <v>408</v>
      </c>
      <c r="F118" s="62" t="s">
        <v>409</v>
      </c>
      <c r="G118" s="62" t="s">
        <v>410</v>
      </c>
      <c r="H118" s="62" t="s">
        <v>411</v>
      </c>
      <c r="I118" s="73"/>
    </row>
    <row r="119" spans="2:30" ht="15" x14ac:dyDescent="0.25">
      <c r="B119" s="59" t="s">
        <v>343</v>
      </c>
      <c r="C119" s="63" t="s">
        <v>95</v>
      </c>
      <c r="D119" s="63" t="s">
        <v>97</v>
      </c>
      <c r="E119" s="63" t="s">
        <v>433</v>
      </c>
      <c r="F119" s="63" t="s">
        <v>100</v>
      </c>
      <c r="G119" s="63" t="s">
        <v>102</v>
      </c>
      <c r="H119" s="63" t="s">
        <v>103</v>
      </c>
      <c r="I119" s="74"/>
      <c r="J119" s="3" t="s">
        <v>181</v>
      </c>
      <c r="K119" s="3" t="s">
        <v>777</v>
      </c>
    </row>
    <row r="120" spans="2:30" x14ac:dyDescent="0.2">
      <c r="C120" s="70" t="s">
        <v>450</v>
      </c>
      <c r="D120" s="70" t="s">
        <v>451</v>
      </c>
      <c r="E120" s="70" t="s">
        <v>221</v>
      </c>
      <c r="F120" s="70" t="s">
        <v>452</v>
      </c>
      <c r="G120" s="70" t="s">
        <v>453</v>
      </c>
      <c r="H120" s="70" t="s">
        <v>221</v>
      </c>
      <c r="I120" s="74" t="s">
        <v>648</v>
      </c>
      <c r="J120" s="3" t="s">
        <v>774</v>
      </c>
      <c r="K120" s="3" t="s">
        <v>778</v>
      </c>
      <c r="L120" s="3" t="s">
        <v>221</v>
      </c>
      <c r="M120" s="3" t="s">
        <v>785</v>
      </c>
    </row>
    <row r="121" spans="2:30" x14ac:dyDescent="0.2">
      <c r="C121" s="68" t="s">
        <v>238</v>
      </c>
      <c r="D121" s="70" t="s">
        <v>474</v>
      </c>
      <c r="E121" s="70" t="s">
        <v>475</v>
      </c>
      <c r="F121" s="70" t="s">
        <v>476</v>
      </c>
      <c r="G121" s="70" t="s">
        <v>477</v>
      </c>
      <c r="H121" s="70" t="s">
        <v>494</v>
      </c>
      <c r="I121" s="74" t="s">
        <v>649</v>
      </c>
      <c r="J121" s="3" t="s">
        <v>775</v>
      </c>
      <c r="K121" s="3" t="s">
        <v>779</v>
      </c>
      <c r="L121" s="3" t="s">
        <v>76</v>
      </c>
      <c r="M121" s="3" t="s">
        <v>786</v>
      </c>
    </row>
    <row r="122" spans="2:30" x14ac:dyDescent="0.2">
      <c r="C122" s="70" t="s">
        <v>773</v>
      </c>
      <c r="D122" s="70" t="s">
        <v>491</v>
      </c>
      <c r="E122" s="70" t="s">
        <v>273</v>
      </c>
      <c r="F122" s="70" t="s">
        <v>492</v>
      </c>
      <c r="G122" s="70" t="s">
        <v>493</v>
      </c>
      <c r="H122" s="3" t="s">
        <v>833</v>
      </c>
      <c r="I122" s="70" t="s">
        <v>479</v>
      </c>
      <c r="J122" s="3" t="s">
        <v>844</v>
      </c>
      <c r="K122" s="3" t="s">
        <v>76</v>
      </c>
      <c r="M122" s="3" t="s">
        <v>76</v>
      </c>
    </row>
    <row r="123" spans="2:30" ht="38.25" x14ac:dyDescent="0.2">
      <c r="C123" s="70"/>
      <c r="D123" s="148" t="s">
        <v>828</v>
      </c>
      <c r="E123" s="70"/>
      <c r="F123" s="70" t="s">
        <v>76</v>
      </c>
      <c r="G123" s="70" t="s">
        <v>273</v>
      </c>
      <c r="H123" s="70" t="s">
        <v>76</v>
      </c>
      <c r="I123" s="148" t="s">
        <v>828</v>
      </c>
      <c r="J123" s="3" t="s">
        <v>776</v>
      </c>
    </row>
    <row r="124" spans="2:30" x14ac:dyDescent="0.2">
      <c r="C124" s="70"/>
      <c r="D124" s="70"/>
      <c r="E124" s="70"/>
      <c r="F124" s="70"/>
      <c r="G124" s="70"/>
      <c r="H124" s="70"/>
      <c r="J124" s="3" t="s">
        <v>2</v>
      </c>
    </row>
    <row r="125" spans="2:30" x14ac:dyDescent="0.2">
      <c r="C125" s="70"/>
      <c r="D125" s="70"/>
      <c r="E125" s="70"/>
      <c r="F125" s="70"/>
      <c r="G125" s="70"/>
      <c r="H125" s="70"/>
    </row>
    <row r="127" spans="2:30" s="49" customFormat="1" x14ac:dyDescent="0.2">
      <c r="B127" s="57" t="s">
        <v>609</v>
      </c>
    </row>
    <row r="129" spans="2:7" x14ac:dyDescent="0.2">
      <c r="B129" s="3" t="s">
        <v>610</v>
      </c>
      <c r="D129" s="3" t="s">
        <v>47</v>
      </c>
      <c r="F129" s="3" t="s">
        <v>221</v>
      </c>
      <c r="G129" s="3" t="s">
        <v>221</v>
      </c>
    </row>
    <row r="130" spans="2:7" x14ac:dyDescent="0.2">
      <c r="B130" s="3" t="s">
        <v>618</v>
      </c>
      <c r="D130" s="3" t="s">
        <v>49</v>
      </c>
      <c r="F130" s="3" t="s">
        <v>76</v>
      </c>
      <c r="G130" s="3" t="s">
        <v>76</v>
      </c>
    </row>
    <row r="131" spans="2:7" x14ac:dyDescent="0.2">
      <c r="G131" s="3" t="s">
        <v>188</v>
      </c>
    </row>
    <row r="133" spans="2:7" s="49" customFormat="1" x14ac:dyDescent="0.2">
      <c r="B133" s="57" t="s">
        <v>839</v>
      </c>
    </row>
    <row r="135" spans="2:7" x14ac:dyDescent="0.2">
      <c r="B135" s="3" t="s">
        <v>840</v>
      </c>
    </row>
    <row r="136" spans="2:7" x14ac:dyDescent="0.2">
      <c r="B136" s="3" t="s">
        <v>841</v>
      </c>
    </row>
    <row r="137" spans="2:7" x14ac:dyDescent="0.2">
      <c r="B137" s="3" t="s">
        <v>842</v>
      </c>
    </row>
  </sheetData>
  <sheetProtection algorithmName="SHA-512" hashValue="6emKwwhJMK8dyDhz+hDnazyeOsXDtNPx8obWQjCwG3bdtXtutF5UiOKj8O5HKlJp6evzzOu0HZJ99pJLp6uvEg==" saltValue="iEWnnB2VI3fsB83WLAZAwQ==" spinCount="100000" sheet="1" objects="1" scenarios="1"/>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6FE7-2F56-4328-B250-76F29751D8A9}">
  <sheetPr codeName="Sheet22"/>
  <dimension ref="A1:C12"/>
  <sheetViews>
    <sheetView workbookViewId="0">
      <selection activeCell="C5" sqref="C5"/>
    </sheetView>
  </sheetViews>
  <sheetFormatPr defaultRowHeight="15" x14ac:dyDescent="0.25"/>
  <cols>
    <col min="1" max="1" width="45.85546875" bestFit="1" customWidth="1"/>
    <col min="2" max="2" width="26.42578125" customWidth="1"/>
    <col min="3" max="3" width="38.7109375" customWidth="1"/>
  </cols>
  <sheetData>
    <row r="1" spans="1:3" x14ac:dyDescent="0.25">
      <c r="A1" s="216" t="s">
        <v>874</v>
      </c>
      <c r="B1" s="216" t="s">
        <v>876</v>
      </c>
      <c r="C1" s="216" t="s">
        <v>875</v>
      </c>
    </row>
    <row r="2" spans="1:3" x14ac:dyDescent="0.25">
      <c r="A2" s="217" t="s">
        <v>877</v>
      </c>
      <c r="B2" s="218">
        <v>44378</v>
      </c>
      <c r="C2" s="217"/>
    </row>
    <row r="3" spans="1:3" x14ac:dyDescent="0.25">
      <c r="A3" s="217" t="s">
        <v>959</v>
      </c>
      <c r="B3" s="218">
        <v>44520</v>
      </c>
      <c r="C3" s="217"/>
    </row>
    <row r="4" spans="1:3" x14ac:dyDescent="0.25">
      <c r="A4" s="217" t="s">
        <v>970</v>
      </c>
      <c r="B4" s="218">
        <v>45323</v>
      </c>
      <c r="C4" s="217"/>
    </row>
    <row r="5" spans="1:3" x14ac:dyDescent="0.25">
      <c r="A5" s="217"/>
      <c r="B5" s="217"/>
      <c r="C5" s="217"/>
    </row>
    <row r="6" spans="1:3" x14ac:dyDescent="0.25">
      <c r="A6" s="217"/>
      <c r="B6" s="217"/>
      <c r="C6" s="217"/>
    </row>
    <row r="7" spans="1:3" x14ac:dyDescent="0.25">
      <c r="A7" s="217"/>
      <c r="B7" s="217"/>
      <c r="C7" s="217"/>
    </row>
    <row r="8" spans="1:3" x14ac:dyDescent="0.25">
      <c r="A8" s="217"/>
      <c r="B8" s="217"/>
      <c r="C8" s="217"/>
    </row>
    <row r="9" spans="1:3" x14ac:dyDescent="0.25">
      <c r="A9" s="217"/>
      <c r="B9" s="217"/>
      <c r="C9" s="217"/>
    </row>
    <row r="10" spans="1:3" x14ac:dyDescent="0.25">
      <c r="A10" s="217"/>
      <c r="B10" s="217"/>
      <c r="C10" s="217"/>
    </row>
    <row r="11" spans="1:3" x14ac:dyDescent="0.25">
      <c r="A11" s="217"/>
      <c r="B11" s="217"/>
      <c r="C11" s="217"/>
    </row>
    <row r="12" spans="1:3" x14ac:dyDescent="0.25">
      <c r="A12" s="217"/>
      <c r="B12" s="217"/>
      <c r="C12" s="217"/>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851C-4003-4584-BD92-ED7C7CF258AE}">
  <sheetPr codeName="Sheet3">
    <tabColor theme="4" tint="0.39997558519241921"/>
  </sheetPr>
  <dimension ref="A2:N119"/>
  <sheetViews>
    <sheetView showGridLines="0" zoomScaleNormal="100" workbookViewId="0"/>
  </sheetViews>
  <sheetFormatPr defaultColWidth="8.42578125" defaultRowHeight="12.75" x14ac:dyDescent="0.25"/>
  <cols>
    <col min="1" max="1" width="2.85546875" style="1" customWidth="1"/>
    <col min="2" max="2" width="20.42578125" style="1" customWidth="1"/>
    <col min="3" max="3" width="32.42578125" style="1" customWidth="1"/>
    <col min="4" max="4" width="20.140625" style="1" customWidth="1"/>
    <col min="5" max="5" width="20.7109375" style="1" customWidth="1"/>
    <col min="6" max="6" width="18.85546875" style="1" customWidth="1"/>
    <col min="7" max="7" width="14" style="1" customWidth="1"/>
    <col min="8" max="8" width="14.42578125" style="1" customWidth="1"/>
    <col min="9" max="9" width="18.7109375" style="1" customWidth="1"/>
    <col min="10" max="10" width="23" style="1" customWidth="1"/>
    <col min="11" max="11" width="26.42578125" style="1" customWidth="1"/>
    <col min="12" max="12" width="17.7109375" style="1" customWidth="1"/>
    <col min="13" max="16384" width="8.42578125" style="1"/>
  </cols>
  <sheetData>
    <row r="2" spans="1:14" s="3" customFormat="1" ht="15.75" x14ac:dyDescent="0.2">
      <c r="A2" s="4"/>
      <c r="B2" s="304" t="s">
        <v>750</v>
      </c>
      <c r="C2" s="304"/>
      <c r="D2" s="304"/>
      <c r="E2" s="304"/>
      <c r="F2" s="304"/>
      <c r="G2" s="304"/>
      <c r="H2" s="304"/>
      <c r="I2" s="304"/>
      <c r="J2" s="304"/>
      <c r="K2" s="304"/>
    </row>
    <row r="3" spans="1:14" s="3" customFormat="1" ht="15" x14ac:dyDescent="0.25">
      <c r="A3" s="4"/>
      <c r="B3" s="301" t="s">
        <v>725</v>
      </c>
      <c r="C3" s="302"/>
      <c r="D3" s="302"/>
      <c r="E3" s="302"/>
      <c r="F3" s="302"/>
      <c r="G3" s="302"/>
      <c r="H3" s="302"/>
      <c r="I3" s="302"/>
      <c r="J3" s="302"/>
      <c r="K3" s="303"/>
    </row>
    <row r="4" spans="1:14" s="3" customFormat="1" ht="14.25" x14ac:dyDescent="0.2">
      <c r="A4" s="4"/>
      <c r="B4" s="298" t="s">
        <v>754</v>
      </c>
      <c r="C4" s="299"/>
      <c r="D4" s="299"/>
      <c r="E4" s="299"/>
      <c r="F4" s="299"/>
      <c r="G4" s="299"/>
      <c r="H4" s="299"/>
      <c r="I4" s="299"/>
      <c r="J4" s="299"/>
      <c r="K4" s="300"/>
    </row>
    <row r="5" spans="1:14" ht="14.25" x14ac:dyDescent="0.25">
      <c r="A5" s="2"/>
      <c r="B5" s="2"/>
      <c r="C5" s="2"/>
      <c r="D5" s="2"/>
      <c r="E5" s="2"/>
      <c r="F5" s="2"/>
      <c r="G5" s="2"/>
      <c r="H5" s="2"/>
      <c r="I5" s="2"/>
      <c r="J5" s="2"/>
      <c r="K5" s="2"/>
      <c r="L5" s="2"/>
      <c r="M5" s="2"/>
    </row>
    <row r="6" spans="1:14" ht="15.75" x14ac:dyDescent="0.25">
      <c r="A6" s="2"/>
      <c r="B6" s="307" t="s">
        <v>641</v>
      </c>
      <c r="C6" s="307"/>
      <c r="D6" s="307"/>
      <c r="E6" s="307"/>
      <c r="F6" s="307"/>
      <c r="G6" s="307"/>
      <c r="H6" s="307"/>
      <c r="I6" s="307"/>
      <c r="J6" s="307"/>
      <c r="K6" s="307"/>
      <c r="L6" s="2"/>
      <c r="M6" s="2"/>
      <c r="N6" s="2"/>
    </row>
    <row r="7" spans="1:14" s="33" customFormat="1" ht="36" customHeight="1" x14ac:dyDescent="0.2">
      <c r="B7" s="103" t="s">
        <v>643</v>
      </c>
      <c r="C7" s="292"/>
      <c r="D7" s="292"/>
      <c r="E7" s="292"/>
      <c r="F7" s="292"/>
      <c r="G7" s="292"/>
      <c r="H7" s="292"/>
      <c r="I7" s="292"/>
      <c r="J7" s="292"/>
      <c r="K7" s="292"/>
    </row>
    <row r="8" spans="1:14" s="2" customFormat="1" ht="25.5" x14ac:dyDescent="0.2">
      <c r="B8" s="36" t="s">
        <v>29</v>
      </c>
      <c r="C8" s="308" t="s">
        <v>653</v>
      </c>
      <c r="D8" s="309"/>
      <c r="E8" s="309"/>
      <c r="F8" s="36" t="s">
        <v>413</v>
      </c>
      <c r="G8" s="36" t="s">
        <v>654</v>
      </c>
      <c r="H8" s="36" t="s">
        <v>657</v>
      </c>
      <c r="I8" s="37" t="s">
        <v>564</v>
      </c>
      <c r="J8" s="36" t="s">
        <v>655</v>
      </c>
      <c r="K8" s="98" t="s">
        <v>104</v>
      </c>
    </row>
    <row r="9" spans="1:14" s="33" customFormat="1" ht="15" customHeight="1" x14ac:dyDescent="0.25">
      <c r="B9" s="34" t="s">
        <v>4</v>
      </c>
      <c r="C9" s="292"/>
      <c r="D9" s="292"/>
      <c r="E9" s="292"/>
      <c r="F9" s="200"/>
      <c r="G9" s="204"/>
      <c r="H9" s="205" t="str">
        <f t="shared" ref="H9:H15" si="0">IFERROR(1/G9,"")</f>
        <v/>
      </c>
      <c r="I9" s="227"/>
      <c r="J9" s="203" t="str">
        <f t="shared" ref="J9:J15" si="1">IF(H9="","", I9/I$28*H9)</f>
        <v/>
      </c>
      <c r="K9" s="172"/>
    </row>
    <row r="10" spans="1:14" s="33" customFormat="1" ht="15" customHeight="1" x14ac:dyDescent="0.25">
      <c r="B10" s="34" t="s">
        <v>5</v>
      </c>
      <c r="C10" s="292"/>
      <c r="D10" s="292"/>
      <c r="E10" s="292"/>
      <c r="F10" s="200"/>
      <c r="G10" s="204"/>
      <c r="H10" s="205" t="str">
        <f t="shared" si="0"/>
        <v/>
      </c>
      <c r="I10" s="227"/>
      <c r="J10" s="203" t="str">
        <f t="shared" si="1"/>
        <v/>
      </c>
      <c r="K10" s="172"/>
    </row>
    <row r="11" spans="1:14" s="33" customFormat="1" ht="15" customHeight="1" x14ac:dyDescent="0.25">
      <c r="B11" s="34" t="s">
        <v>6</v>
      </c>
      <c r="C11" s="292"/>
      <c r="D11" s="292"/>
      <c r="E11" s="292"/>
      <c r="F11" s="200"/>
      <c r="G11" s="204"/>
      <c r="H11" s="205" t="str">
        <f t="shared" si="0"/>
        <v/>
      </c>
      <c r="I11" s="227"/>
      <c r="J11" s="203" t="str">
        <f t="shared" si="1"/>
        <v/>
      </c>
      <c r="K11" s="172"/>
    </row>
    <row r="12" spans="1:14" s="33" customFormat="1" ht="15" customHeight="1" x14ac:dyDescent="0.25">
      <c r="B12" s="34" t="s">
        <v>7</v>
      </c>
      <c r="C12" s="292"/>
      <c r="D12" s="292"/>
      <c r="E12" s="292"/>
      <c r="F12" s="200"/>
      <c r="G12" s="204"/>
      <c r="H12" s="205" t="str">
        <f t="shared" si="0"/>
        <v/>
      </c>
      <c r="I12" s="227"/>
      <c r="J12" s="203" t="str">
        <f t="shared" si="1"/>
        <v/>
      </c>
      <c r="K12" s="172"/>
    </row>
    <row r="13" spans="1:14" s="33" customFormat="1" ht="15" customHeight="1" x14ac:dyDescent="0.25">
      <c r="B13" s="34" t="s">
        <v>8</v>
      </c>
      <c r="C13" s="292"/>
      <c r="D13" s="292"/>
      <c r="E13" s="292"/>
      <c r="F13" s="201"/>
      <c r="G13" s="202"/>
      <c r="H13" s="205" t="str">
        <f t="shared" si="0"/>
        <v/>
      </c>
      <c r="I13" s="227"/>
      <c r="J13" s="203" t="str">
        <f t="shared" si="1"/>
        <v/>
      </c>
      <c r="K13" s="172"/>
    </row>
    <row r="14" spans="1:14" s="33" customFormat="1" ht="15" customHeight="1" x14ac:dyDescent="0.25">
      <c r="B14" s="34" t="s">
        <v>528</v>
      </c>
      <c r="C14" s="292"/>
      <c r="D14" s="292"/>
      <c r="E14" s="292"/>
      <c r="F14" s="201"/>
      <c r="G14" s="202"/>
      <c r="H14" s="205" t="str">
        <f t="shared" si="0"/>
        <v/>
      </c>
      <c r="I14" s="227"/>
      <c r="J14" s="203" t="str">
        <f t="shared" si="1"/>
        <v/>
      </c>
      <c r="K14" s="172"/>
    </row>
    <row r="15" spans="1:14" s="33" customFormat="1" ht="15" customHeight="1" x14ac:dyDescent="0.25">
      <c r="B15" s="34" t="s">
        <v>30</v>
      </c>
      <c r="C15" s="292"/>
      <c r="D15" s="292"/>
      <c r="E15" s="292"/>
      <c r="F15" s="201"/>
      <c r="G15" s="202"/>
      <c r="H15" s="205" t="str">
        <f t="shared" si="0"/>
        <v/>
      </c>
      <c r="I15" s="227"/>
      <c r="J15" s="203" t="str">
        <f t="shared" si="1"/>
        <v/>
      </c>
      <c r="K15" s="172"/>
    </row>
    <row r="16" spans="1:14" s="2" customFormat="1" ht="38.25" x14ac:dyDescent="0.2">
      <c r="B16" s="37" t="s">
        <v>28</v>
      </c>
      <c r="C16" s="36" t="s">
        <v>91</v>
      </c>
      <c r="D16" s="36" t="s">
        <v>11</v>
      </c>
      <c r="E16" s="36" t="s">
        <v>12</v>
      </c>
      <c r="F16" s="36" t="s">
        <v>13</v>
      </c>
      <c r="G16" s="36" t="s">
        <v>14</v>
      </c>
      <c r="H16" s="36" t="s">
        <v>657</v>
      </c>
      <c r="I16" s="36" t="s">
        <v>682</v>
      </c>
      <c r="J16" s="38" t="s">
        <v>656</v>
      </c>
      <c r="K16" s="98" t="s">
        <v>104</v>
      </c>
    </row>
    <row r="17" spans="1:13" s="33" customFormat="1" ht="15" customHeight="1" x14ac:dyDescent="0.25">
      <c r="B17" s="34" t="s">
        <v>9</v>
      </c>
      <c r="C17" s="171"/>
      <c r="D17" s="171"/>
      <c r="E17" s="171"/>
      <c r="F17" s="202"/>
      <c r="G17" s="202"/>
      <c r="H17" s="202"/>
      <c r="I17" s="227"/>
      <c r="J17" s="203" t="str">
        <f t="shared" ref="J17:J25" si="2">IF(H17="","",I17/I$28*H17)</f>
        <v/>
      </c>
      <c r="K17" s="172"/>
    </row>
    <row r="18" spans="1:13" s="33" customFormat="1" ht="15" customHeight="1" x14ac:dyDescent="0.25">
      <c r="B18" s="34" t="s">
        <v>10</v>
      </c>
      <c r="C18" s="171"/>
      <c r="D18" s="171"/>
      <c r="E18" s="171"/>
      <c r="F18" s="202"/>
      <c r="G18" s="202"/>
      <c r="H18" s="202"/>
      <c r="I18" s="227"/>
      <c r="J18" s="203" t="str">
        <f t="shared" si="2"/>
        <v/>
      </c>
      <c r="K18" s="172"/>
    </row>
    <row r="19" spans="1:13" s="33" customFormat="1" ht="15" customHeight="1" x14ac:dyDescent="0.25">
      <c r="B19" s="34" t="s">
        <v>15</v>
      </c>
      <c r="C19" s="171"/>
      <c r="D19" s="171"/>
      <c r="E19" s="171"/>
      <c r="F19" s="202"/>
      <c r="G19" s="202"/>
      <c r="H19" s="202"/>
      <c r="I19" s="227"/>
      <c r="J19" s="203" t="str">
        <f t="shared" si="2"/>
        <v/>
      </c>
      <c r="K19" s="172"/>
    </row>
    <row r="20" spans="1:13" s="33" customFormat="1" ht="15" customHeight="1" x14ac:dyDescent="0.25">
      <c r="B20" s="34" t="s">
        <v>861</v>
      </c>
      <c r="C20" s="171"/>
      <c r="D20" s="171"/>
      <c r="E20" s="171"/>
      <c r="F20" s="202"/>
      <c r="G20" s="202"/>
      <c r="H20" s="202"/>
      <c r="I20" s="227"/>
      <c r="J20" s="203" t="str">
        <f t="shared" si="2"/>
        <v/>
      </c>
      <c r="K20" s="172"/>
    </row>
    <row r="21" spans="1:13" s="33" customFormat="1" ht="15" customHeight="1" x14ac:dyDescent="0.25">
      <c r="B21" s="34" t="s">
        <v>862</v>
      </c>
      <c r="C21" s="171"/>
      <c r="D21" s="171"/>
      <c r="E21" s="171"/>
      <c r="F21" s="202"/>
      <c r="G21" s="202"/>
      <c r="H21" s="202"/>
      <c r="I21" s="227"/>
      <c r="J21" s="203" t="str">
        <f t="shared" si="2"/>
        <v/>
      </c>
      <c r="K21" s="172"/>
    </row>
    <row r="22" spans="1:13" s="33" customFormat="1" ht="15" customHeight="1" x14ac:dyDescent="0.25">
      <c r="B22" s="34" t="s">
        <v>863</v>
      </c>
      <c r="C22" s="172"/>
      <c r="D22" s="172"/>
      <c r="E22" s="172"/>
      <c r="F22" s="202"/>
      <c r="G22" s="202"/>
      <c r="H22" s="202"/>
      <c r="I22" s="227"/>
      <c r="J22" s="203" t="str">
        <f t="shared" si="2"/>
        <v/>
      </c>
      <c r="K22" s="172"/>
    </row>
    <row r="23" spans="1:13" s="33" customFormat="1" ht="15" customHeight="1" x14ac:dyDescent="0.25">
      <c r="B23" s="34" t="s">
        <v>956</v>
      </c>
      <c r="C23" s="171"/>
      <c r="D23" s="171"/>
      <c r="E23" s="171"/>
      <c r="F23" s="202"/>
      <c r="G23" s="202"/>
      <c r="H23" s="202"/>
      <c r="I23" s="227"/>
      <c r="J23" s="203" t="str">
        <f t="shared" si="2"/>
        <v/>
      </c>
      <c r="K23" s="172"/>
    </row>
    <row r="24" spans="1:13" s="33" customFormat="1" ht="15" customHeight="1" x14ac:dyDescent="0.25">
      <c r="B24" s="34" t="s">
        <v>957</v>
      </c>
      <c r="C24" s="171"/>
      <c r="D24" s="171"/>
      <c r="E24" s="171"/>
      <c r="F24" s="202"/>
      <c r="G24" s="202"/>
      <c r="H24" s="202"/>
      <c r="I24" s="227"/>
      <c r="J24" s="203" t="str">
        <f t="shared" si="2"/>
        <v/>
      </c>
      <c r="K24" s="172"/>
    </row>
    <row r="25" spans="1:13" s="33" customFormat="1" ht="15" customHeight="1" x14ac:dyDescent="0.25">
      <c r="B25" s="34" t="s">
        <v>958</v>
      </c>
      <c r="C25" s="171"/>
      <c r="D25" s="171"/>
      <c r="E25" s="171"/>
      <c r="F25" s="202"/>
      <c r="G25" s="202"/>
      <c r="H25" s="202"/>
      <c r="I25" s="227"/>
      <c r="J25" s="203" t="str">
        <f t="shared" si="2"/>
        <v/>
      </c>
      <c r="K25" s="172"/>
    </row>
    <row r="26" spans="1:13" s="33" customFormat="1" ht="14.25" x14ac:dyDescent="0.25">
      <c r="D26" s="2"/>
      <c r="E26" s="2"/>
      <c r="G26" s="310" t="s">
        <v>864</v>
      </c>
      <c r="H26" s="310"/>
      <c r="I26" s="147" t="str">
        <f>IFERROR(SUM(I17:I22)/(SUM(I11:I15)+SUM(I17:I25)),"")</f>
        <v/>
      </c>
      <c r="J26" s="146"/>
    </row>
    <row r="27" spans="1:13" ht="28.5" customHeight="1" x14ac:dyDescent="0.25">
      <c r="A27" s="2"/>
      <c r="B27" s="2"/>
      <c r="C27" s="2"/>
      <c r="D27" s="2"/>
      <c r="E27" s="2"/>
      <c r="F27" s="2"/>
      <c r="G27" s="2"/>
      <c r="H27" s="2"/>
      <c r="I27" s="39" t="s">
        <v>564</v>
      </c>
      <c r="J27" s="39" t="s">
        <v>730</v>
      </c>
      <c r="K27" s="2"/>
      <c r="L27" s="2"/>
      <c r="M27" s="2"/>
    </row>
    <row r="28" spans="1:13" s="33" customFormat="1" ht="14.45" customHeight="1" x14ac:dyDescent="0.25">
      <c r="G28" s="293" t="s">
        <v>645</v>
      </c>
      <c r="H28" s="294"/>
      <c r="I28" s="228">
        <f>SUM(I9:I15,I17:I25)</f>
        <v>0</v>
      </c>
      <c r="J28" s="142">
        <f>SUM(J9:J15,J17:J25)</f>
        <v>0</v>
      </c>
    </row>
    <row r="29" spans="1:13" s="33" customFormat="1" ht="14.45" customHeight="1" x14ac:dyDescent="0.25">
      <c r="G29" s="293" t="s">
        <v>962</v>
      </c>
      <c r="H29" s="294"/>
      <c r="I29" s="228">
        <f>SUM(I9:I10)</f>
        <v>0</v>
      </c>
      <c r="J29" s="142">
        <f>SUM(J9:J10)</f>
        <v>0</v>
      </c>
    </row>
    <row r="30" spans="1:13" s="33" customFormat="1" x14ac:dyDescent="0.25">
      <c r="G30" s="293" t="s">
        <v>963</v>
      </c>
      <c r="H30" s="294" t="s">
        <v>963</v>
      </c>
      <c r="I30" s="228">
        <f>SUM(I11:I13)</f>
        <v>0</v>
      </c>
      <c r="J30" s="142">
        <f>SUM(J11:J13)</f>
        <v>0</v>
      </c>
    </row>
    <row r="31" spans="1:13" s="33" customFormat="1" x14ac:dyDescent="0.25">
      <c r="G31" s="293" t="s">
        <v>964</v>
      </c>
      <c r="H31" s="294" t="s">
        <v>964</v>
      </c>
      <c r="I31" s="228">
        <f>SUM(I17:I19)</f>
        <v>0</v>
      </c>
      <c r="J31" s="142">
        <f>SUM(J17:J19)</f>
        <v>0</v>
      </c>
    </row>
    <row r="32" spans="1:13" s="33" customFormat="1" x14ac:dyDescent="0.25">
      <c r="G32" s="293" t="s">
        <v>965</v>
      </c>
      <c r="H32" s="294" t="s">
        <v>964</v>
      </c>
      <c r="I32" s="228">
        <f>SUM(I20:I25)</f>
        <v>0</v>
      </c>
      <c r="J32" s="142">
        <f>SUM(J20:J25)</f>
        <v>0</v>
      </c>
    </row>
    <row r="34" spans="1:14" ht="14.25" x14ac:dyDescent="0.25">
      <c r="A34" s="2"/>
      <c r="B34" s="2"/>
      <c r="C34" s="2"/>
      <c r="D34" s="2"/>
      <c r="E34" s="2"/>
      <c r="F34" s="2"/>
      <c r="G34" s="2"/>
      <c r="H34" s="2"/>
      <c r="I34" s="2"/>
      <c r="J34" s="2"/>
      <c r="K34" s="2"/>
      <c r="L34" s="2"/>
      <c r="M34" s="2"/>
      <c r="N34" s="2"/>
    </row>
    <row r="35" spans="1:14" ht="15.75" x14ac:dyDescent="0.25">
      <c r="A35" s="2"/>
      <c r="B35" s="295" t="s">
        <v>642</v>
      </c>
      <c r="C35" s="296"/>
      <c r="D35" s="296"/>
      <c r="E35" s="296"/>
      <c r="F35" s="296"/>
      <c r="G35" s="296"/>
      <c r="H35" s="296"/>
      <c r="I35" s="296"/>
      <c r="J35" s="296"/>
      <c r="K35" s="297"/>
      <c r="L35" s="2"/>
      <c r="M35" s="2"/>
    </row>
    <row r="36" spans="1:14" s="2" customFormat="1" ht="25.5" x14ac:dyDescent="0.2">
      <c r="B36" s="36" t="s">
        <v>29</v>
      </c>
      <c r="C36" s="308" t="s">
        <v>660</v>
      </c>
      <c r="D36" s="309"/>
      <c r="E36" s="312"/>
      <c r="F36" s="36" t="s">
        <v>661</v>
      </c>
      <c r="G36" s="36" t="s">
        <v>662</v>
      </c>
      <c r="H36" s="36" t="s">
        <v>563</v>
      </c>
      <c r="I36" s="37" t="s">
        <v>564</v>
      </c>
      <c r="J36" s="36" t="s">
        <v>659</v>
      </c>
      <c r="K36" s="98" t="s">
        <v>104</v>
      </c>
    </row>
    <row r="37" spans="1:14" s="33" customFormat="1" ht="19.5" customHeight="1" x14ac:dyDescent="0.25">
      <c r="B37" s="34" t="s">
        <v>4</v>
      </c>
      <c r="C37" s="292"/>
      <c r="D37" s="292"/>
      <c r="E37" s="292"/>
      <c r="F37" s="204"/>
      <c r="G37" s="206">
        <f t="shared" ref="G37:G43" si="3">IFERROR(F37+G9,"")</f>
        <v>0</v>
      </c>
      <c r="H37" s="205" t="str">
        <f t="shared" ref="H37:H43" si="4">IFERROR(1/G37,"")</f>
        <v/>
      </c>
      <c r="I37" s="227"/>
      <c r="J37" s="203" t="str">
        <f>IF(H37="","", I37/I$28*H37)</f>
        <v/>
      </c>
      <c r="K37" s="172"/>
    </row>
    <row r="38" spans="1:14" s="33" customFormat="1" ht="19.5" customHeight="1" x14ac:dyDescent="0.25">
      <c r="B38" s="34" t="s">
        <v>5</v>
      </c>
      <c r="C38" s="292"/>
      <c r="D38" s="292"/>
      <c r="E38" s="292"/>
      <c r="F38" s="204"/>
      <c r="G38" s="206">
        <f t="shared" si="3"/>
        <v>0</v>
      </c>
      <c r="H38" s="205" t="str">
        <f t="shared" si="4"/>
        <v/>
      </c>
      <c r="I38" s="227"/>
      <c r="J38" s="203" t="str">
        <f t="shared" ref="J38:J43" si="5">IF(H38="","", I38/I$28*H38)</f>
        <v/>
      </c>
      <c r="K38" s="172"/>
    </row>
    <row r="39" spans="1:14" s="33" customFormat="1" ht="19.5" customHeight="1" x14ac:dyDescent="0.25">
      <c r="B39" s="34" t="s">
        <v>6</v>
      </c>
      <c r="C39" s="292"/>
      <c r="D39" s="292"/>
      <c r="E39" s="292"/>
      <c r="F39" s="204"/>
      <c r="G39" s="206">
        <f t="shared" si="3"/>
        <v>0</v>
      </c>
      <c r="H39" s="205" t="str">
        <f t="shared" si="4"/>
        <v/>
      </c>
      <c r="I39" s="227"/>
      <c r="J39" s="203" t="str">
        <f t="shared" si="5"/>
        <v/>
      </c>
      <c r="K39" s="172"/>
    </row>
    <row r="40" spans="1:14" s="33" customFormat="1" ht="19.5" customHeight="1" x14ac:dyDescent="0.25">
      <c r="B40" s="34" t="s">
        <v>7</v>
      </c>
      <c r="C40" s="292"/>
      <c r="D40" s="292"/>
      <c r="E40" s="292"/>
      <c r="F40" s="204"/>
      <c r="G40" s="206">
        <f t="shared" si="3"/>
        <v>0</v>
      </c>
      <c r="H40" s="205" t="str">
        <f t="shared" si="4"/>
        <v/>
      </c>
      <c r="I40" s="227"/>
      <c r="J40" s="203" t="str">
        <f t="shared" si="5"/>
        <v/>
      </c>
      <c r="K40" s="172"/>
    </row>
    <row r="41" spans="1:14" s="33" customFormat="1" ht="19.5" customHeight="1" x14ac:dyDescent="0.25">
      <c r="B41" s="34" t="s">
        <v>8</v>
      </c>
      <c r="C41" s="292"/>
      <c r="D41" s="292"/>
      <c r="E41" s="292"/>
      <c r="F41" s="202"/>
      <c r="G41" s="206">
        <f t="shared" si="3"/>
        <v>0</v>
      </c>
      <c r="H41" s="205" t="str">
        <f t="shared" si="4"/>
        <v/>
      </c>
      <c r="I41" s="227"/>
      <c r="J41" s="203" t="str">
        <f t="shared" si="5"/>
        <v/>
      </c>
      <c r="K41" s="172"/>
    </row>
    <row r="42" spans="1:14" s="33" customFormat="1" ht="19.5" customHeight="1" x14ac:dyDescent="0.25">
      <c r="B42" s="34" t="s">
        <v>528</v>
      </c>
      <c r="C42" s="292"/>
      <c r="D42" s="292"/>
      <c r="E42" s="292"/>
      <c r="F42" s="202"/>
      <c r="G42" s="206">
        <f t="shared" si="3"/>
        <v>0</v>
      </c>
      <c r="H42" s="205" t="str">
        <f t="shared" si="4"/>
        <v/>
      </c>
      <c r="I42" s="227"/>
      <c r="J42" s="203" t="str">
        <f t="shared" si="5"/>
        <v/>
      </c>
      <c r="K42" s="172"/>
    </row>
    <row r="43" spans="1:14" s="33" customFormat="1" ht="19.5" customHeight="1" x14ac:dyDescent="0.25">
      <c r="B43" s="34" t="s">
        <v>30</v>
      </c>
      <c r="C43" s="292"/>
      <c r="D43" s="292"/>
      <c r="E43" s="292"/>
      <c r="F43" s="202"/>
      <c r="G43" s="206">
        <f t="shared" si="3"/>
        <v>0</v>
      </c>
      <c r="H43" s="205" t="str">
        <f t="shared" si="4"/>
        <v/>
      </c>
      <c r="I43" s="227"/>
      <c r="J43" s="203" t="str">
        <f t="shared" si="5"/>
        <v/>
      </c>
      <c r="K43" s="172"/>
    </row>
    <row r="44" spans="1:14" s="2" customFormat="1" ht="38.25" x14ac:dyDescent="0.2">
      <c r="B44" s="37" t="s">
        <v>28</v>
      </c>
      <c r="C44" s="36" t="s">
        <v>90</v>
      </c>
      <c r="D44" s="36" t="s">
        <v>92</v>
      </c>
      <c r="E44" s="36" t="s">
        <v>32</v>
      </c>
      <c r="F44" s="36" t="s">
        <v>13</v>
      </c>
      <c r="G44" s="36" t="s">
        <v>14</v>
      </c>
      <c r="H44" s="36" t="s">
        <v>658</v>
      </c>
      <c r="I44" s="36" t="s">
        <v>682</v>
      </c>
      <c r="J44" s="38" t="s">
        <v>659</v>
      </c>
      <c r="K44" s="98" t="s">
        <v>104</v>
      </c>
    </row>
    <row r="45" spans="1:14" s="33" customFormat="1" ht="18.75" customHeight="1" x14ac:dyDescent="0.25">
      <c r="B45" s="34" t="s">
        <v>9</v>
      </c>
      <c r="C45" s="171"/>
      <c r="D45" s="171"/>
      <c r="E45" s="171"/>
      <c r="F45" s="172"/>
      <c r="G45" s="172"/>
      <c r="H45" s="172"/>
      <c r="I45" s="229"/>
      <c r="J45" s="35" t="str">
        <f>IF(H45="","",I45/I$28*H45)</f>
        <v/>
      </c>
      <c r="K45" s="172"/>
    </row>
    <row r="46" spans="1:14" s="33" customFormat="1" ht="18.75" customHeight="1" x14ac:dyDescent="0.25">
      <c r="B46" s="34" t="s">
        <v>10</v>
      </c>
      <c r="C46" s="171"/>
      <c r="D46" s="171"/>
      <c r="E46" s="171"/>
      <c r="F46" s="172"/>
      <c r="G46" s="172"/>
      <c r="H46" s="172"/>
      <c r="I46" s="229"/>
      <c r="J46" s="35" t="str">
        <f t="shared" ref="J46:J50" si="6">IF(H46="","",I46/I$28*H46)</f>
        <v/>
      </c>
      <c r="K46" s="172"/>
    </row>
    <row r="47" spans="1:14" s="33" customFormat="1" ht="18.75" customHeight="1" x14ac:dyDescent="0.25">
      <c r="B47" s="34" t="s">
        <v>15</v>
      </c>
      <c r="C47" s="171"/>
      <c r="D47" s="171"/>
      <c r="E47" s="171"/>
      <c r="F47" s="172"/>
      <c r="G47" s="172"/>
      <c r="H47" s="172"/>
      <c r="I47" s="229"/>
      <c r="J47" s="35" t="str">
        <f t="shared" si="6"/>
        <v/>
      </c>
      <c r="K47" s="172"/>
    </row>
    <row r="48" spans="1:14" s="33" customFormat="1" ht="18.75" customHeight="1" x14ac:dyDescent="0.25">
      <c r="B48" s="34" t="s">
        <v>861</v>
      </c>
      <c r="C48" s="171"/>
      <c r="D48" s="171"/>
      <c r="E48" s="171"/>
      <c r="F48" s="172"/>
      <c r="G48" s="172"/>
      <c r="H48" s="172"/>
      <c r="I48" s="229"/>
      <c r="J48" s="35" t="str">
        <f t="shared" si="6"/>
        <v/>
      </c>
      <c r="K48" s="172"/>
    </row>
    <row r="49" spans="1:12" s="33" customFormat="1" ht="18.75" customHeight="1" x14ac:dyDescent="0.25">
      <c r="B49" s="34" t="s">
        <v>862</v>
      </c>
      <c r="C49" s="171"/>
      <c r="D49" s="171"/>
      <c r="E49" s="171"/>
      <c r="F49" s="172"/>
      <c r="G49" s="172"/>
      <c r="H49" s="172"/>
      <c r="I49" s="229"/>
      <c r="J49" s="35" t="str">
        <f t="shared" si="6"/>
        <v/>
      </c>
      <c r="K49" s="172"/>
    </row>
    <row r="50" spans="1:12" s="33" customFormat="1" ht="18.75" customHeight="1" x14ac:dyDescent="0.25">
      <c r="B50" s="34" t="s">
        <v>863</v>
      </c>
      <c r="C50" s="172"/>
      <c r="D50" s="172"/>
      <c r="E50" s="172"/>
      <c r="F50" s="172"/>
      <c r="G50" s="172"/>
      <c r="H50" s="172"/>
      <c r="I50" s="229"/>
      <c r="J50" s="35" t="str">
        <f t="shared" si="6"/>
        <v/>
      </c>
      <c r="K50" s="172"/>
    </row>
    <row r="51" spans="1:12" s="33" customFormat="1" ht="19.5" customHeight="1" x14ac:dyDescent="0.25">
      <c r="B51" s="34" t="s">
        <v>956</v>
      </c>
      <c r="C51" s="172"/>
      <c r="D51" s="172"/>
      <c r="E51" s="172"/>
      <c r="F51" s="172"/>
      <c r="G51" s="172"/>
      <c r="H51" s="172"/>
      <c r="I51" s="229"/>
      <c r="J51" s="35" t="str">
        <f t="shared" ref="J51:J53" si="7">IF(H51="","",I51/I$28*H51)</f>
        <v/>
      </c>
      <c r="K51" s="172"/>
    </row>
    <row r="52" spans="1:12" s="33" customFormat="1" ht="19.5" customHeight="1" x14ac:dyDescent="0.25">
      <c r="B52" s="34" t="s">
        <v>957</v>
      </c>
      <c r="C52" s="172"/>
      <c r="D52" s="172"/>
      <c r="E52" s="172"/>
      <c r="F52" s="172"/>
      <c r="G52" s="172"/>
      <c r="H52" s="172"/>
      <c r="I52" s="229"/>
      <c r="J52" s="35" t="str">
        <f t="shared" si="7"/>
        <v/>
      </c>
      <c r="K52" s="172"/>
    </row>
    <row r="53" spans="1:12" s="33" customFormat="1" ht="19.5" customHeight="1" x14ac:dyDescent="0.25">
      <c r="B53" s="34" t="s">
        <v>958</v>
      </c>
      <c r="C53" s="172"/>
      <c r="D53" s="172"/>
      <c r="E53" s="172"/>
      <c r="F53" s="172"/>
      <c r="G53" s="172"/>
      <c r="H53" s="172"/>
      <c r="I53" s="229"/>
      <c r="J53" s="35" t="str">
        <f t="shared" si="7"/>
        <v/>
      </c>
      <c r="K53" s="172"/>
    </row>
    <row r="54" spans="1:12" s="33" customFormat="1" x14ac:dyDescent="0.25">
      <c r="G54" s="310" t="s">
        <v>864</v>
      </c>
      <c r="H54" s="310"/>
      <c r="I54" s="147" t="str">
        <f>IFERROR(SUM(I45:I50)/(SUM(I39:I43)+SUM(I45:I53)),"")</f>
        <v/>
      </c>
      <c r="J54" s="146"/>
    </row>
    <row r="55" spans="1:12" ht="25.5" x14ac:dyDescent="0.25">
      <c r="A55" s="2"/>
      <c r="B55" s="2"/>
      <c r="C55" s="2"/>
      <c r="D55" s="2"/>
      <c r="E55" s="2"/>
      <c r="F55" s="2"/>
      <c r="G55" s="2"/>
      <c r="H55" s="2"/>
      <c r="I55" s="39" t="s">
        <v>564</v>
      </c>
      <c r="J55" s="39" t="s">
        <v>659</v>
      </c>
      <c r="K55" s="39" t="s">
        <v>966</v>
      </c>
      <c r="L55" s="2"/>
    </row>
    <row r="56" spans="1:12" ht="14.25" x14ac:dyDescent="0.25">
      <c r="A56" s="2"/>
      <c r="B56" s="2"/>
      <c r="C56" s="2"/>
      <c r="D56" s="2"/>
      <c r="E56" s="2"/>
      <c r="F56" s="2"/>
      <c r="G56" s="99"/>
      <c r="H56" s="141" t="s">
        <v>645</v>
      </c>
      <c r="I56" s="228">
        <f>SUM(I37:I43,I45:I53)</f>
        <v>0</v>
      </c>
      <c r="J56" s="142">
        <f>SUM(J37:J43,J45:J53)</f>
        <v>0</v>
      </c>
      <c r="K56" s="225" t="s">
        <v>273</v>
      </c>
      <c r="L56" s="2"/>
    </row>
    <row r="57" spans="1:12" ht="14.25" x14ac:dyDescent="0.25">
      <c r="A57" s="2"/>
      <c r="B57" s="2"/>
      <c r="C57" s="2"/>
      <c r="D57" s="2"/>
      <c r="E57" s="2"/>
      <c r="F57" s="2"/>
      <c r="G57" s="293" t="s">
        <v>962</v>
      </c>
      <c r="H57" s="294"/>
      <c r="I57" s="228">
        <f>SUM(I37:I38)</f>
        <v>0</v>
      </c>
      <c r="J57" s="142">
        <f>SUM(J37:J38)</f>
        <v>0</v>
      </c>
      <c r="K57" s="225" t="s">
        <v>967</v>
      </c>
      <c r="L57" s="2"/>
    </row>
    <row r="58" spans="1:12" ht="14.25" x14ac:dyDescent="0.25">
      <c r="F58" s="2"/>
      <c r="G58" s="293" t="s">
        <v>963</v>
      </c>
      <c r="H58" s="294" t="s">
        <v>963</v>
      </c>
      <c r="I58" s="228">
        <f>SUM(I39:I41)</f>
        <v>0</v>
      </c>
      <c r="J58" s="142">
        <f>SUM(J39:J41)</f>
        <v>0</v>
      </c>
      <c r="K58" s="225" t="s">
        <v>968</v>
      </c>
      <c r="L58" s="2"/>
    </row>
    <row r="59" spans="1:12" s="2" customFormat="1" ht="14.25" x14ac:dyDescent="0.25">
      <c r="G59" s="293" t="s">
        <v>964</v>
      </c>
      <c r="H59" s="294" t="s">
        <v>964</v>
      </c>
      <c r="I59" s="228">
        <f>SUM(I45:I47)</f>
        <v>0</v>
      </c>
      <c r="J59" s="142">
        <f>SUM(J45:J47)</f>
        <v>0</v>
      </c>
      <c r="K59" s="225" t="s">
        <v>969</v>
      </c>
    </row>
    <row r="60" spans="1:12" s="33" customFormat="1" ht="35.1" customHeight="1" x14ac:dyDescent="0.25">
      <c r="G60" s="293" t="s">
        <v>965</v>
      </c>
      <c r="H60" s="294" t="s">
        <v>964</v>
      </c>
      <c r="I60" s="228">
        <f>SUM(I48:I53)</f>
        <v>0</v>
      </c>
      <c r="J60" s="142">
        <f>SUM(J48:J53)</f>
        <v>0</v>
      </c>
      <c r="K60" s="225" t="s">
        <v>273</v>
      </c>
    </row>
    <row r="61" spans="1:12" s="33" customFormat="1" ht="35.1" customHeight="1" x14ac:dyDescent="0.25"/>
    <row r="62" spans="1:12" s="33" customFormat="1" ht="35.1" customHeight="1" x14ac:dyDescent="0.25">
      <c r="A62" s="2"/>
      <c r="B62" s="307" t="s">
        <v>623</v>
      </c>
      <c r="C62" s="307"/>
      <c r="D62" s="307"/>
      <c r="E62" s="307"/>
    </row>
    <row r="63" spans="1:12" s="33" customFormat="1" ht="35.1" customHeight="1" x14ac:dyDescent="0.2">
      <c r="A63" s="2"/>
      <c r="B63" s="37" t="s">
        <v>3</v>
      </c>
      <c r="C63" s="311" t="s">
        <v>624</v>
      </c>
      <c r="D63" s="311"/>
      <c r="E63" s="311"/>
    </row>
    <row r="64" spans="1:12" ht="14.25" x14ac:dyDescent="0.25">
      <c r="A64" s="33"/>
      <c r="B64" s="34" t="s">
        <v>625</v>
      </c>
      <c r="C64" s="292"/>
      <c r="D64" s="292"/>
      <c r="E64" s="292"/>
      <c r="F64" s="2"/>
      <c r="G64" s="2"/>
      <c r="H64" s="2"/>
      <c r="I64" s="2"/>
      <c r="J64" s="2"/>
      <c r="K64" s="2"/>
      <c r="L64" s="2"/>
    </row>
    <row r="65" spans="1:12" x14ac:dyDescent="0.25">
      <c r="A65" s="33"/>
      <c r="B65" s="34" t="s">
        <v>626</v>
      </c>
      <c r="C65" s="292"/>
      <c r="D65" s="292"/>
      <c r="E65" s="292"/>
    </row>
    <row r="66" spans="1:12" x14ac:dyDescent="0.25">
      <c r="A66" s="33"/>
      <c r="B66" s="34" t="s">
        <v>627</v>
      </c>
      <c r="C66" s="292"/>
      <c r="D66" s="292"/>
      <c r="E66" s="292"/>
    </row>
    <row r="67" spans="1:12" x14ac:dyDescent="0.25">
      <c r="A67" s="33"/>
      <c r="B67" s="34" t="s">
        <v>628</v>
      </c>
      <c r="C67" s="292"/>
      <c r="D67" s="292"/>
      <c r="E67" s="292"/>
    </row>
    <row r="68" spans="1:12" ht="14.25" x14ac:dyDescent="0.25">
      <c r="A68" s="2"/>
      <c r="B68" s="2"/>
      <c r="C68" s="2"/>
      <c r="D68" s="2"/>
      <c r="E68" s="2"/>
      <c r="F68" s="2"/>
      <c r="G68" s="2"/>
      <c r="H68" s="2"/>
      <c r="I68" s="2"/>
      <c r="J68" s="2"/>
      <c r="K68" s="2"/>
      <c r="L68" s="2"/>
    </row>
    <row r="69" spans="1:12" ht="15.75" x14ac:dyDescent="0.25">
      <c r="B69" s="295" t="s">
        <v>817</v>
      </c>
      <c r="C69" s="296"/>
      <c r="D69" s="296"/>
      <c r="E69" s="297"/>
    </row>
    <row r="70" spans="1:12" x14ac:dyDescent="0.2">
      <c r="B70" s="37" t="s">
        <v>852</v>
      </c>
      <c r="C70" s="36" t="s">
        <v>529</v>
      </c>
      <c r="D70" s="305" t="s">
        <v>104</v>
      </c>
      <c r="E70" s="306"/>
    </row>
    <row r="71" spans="1:12" x14ac:dyDescent="0.25">
      <c r="B71" s="153"/>
      <c r="C71" s="170"/>
      <c r="D71" s="290"/>
      <c r="E71" s="291"/>
    </row>
    <row r="72" spans="1:12" ht="14.25" x14ac:dyDescent="0.25">
      <c r="A72" s="2"/>
      <c r="B72" s="153"/>
      <c r="C72" s="170"/>
      <c r="D72" s="290"/>
      <c r="E72" s="291"/>
    </row>
    <row r="73" spans="1:12" x14ac:dyDescent="0.25">
      <c r="B73" s="153"/>
      <c r="C73" s="170"/>
      <c r="D73" s="290"/>
      <c r="E73" s="291"/>
    </row>
    <row r="74" spans="1:12" x14ac:dyDescent="0.25">
      <c r="B74" s="153"/>
      <c r="C74" s="170"/>
      <c r="D74" s="290"/>
      <c r="E74" s="291"/>
    </row>
    <row r="75" spans="1:12" x14ac:dyDescent="0.25">
      <c r="B75" s="153"/>
      <c r="C75" s="170"/>
      <c r="D75" s="290"/>
      <c r="E75" s="291"/>
    </row>
    <row r="119" spans="2:11" ht="12.95" customHeight="1" x14ac:dyDescent="0.2">
      <c r="B119" s="3"/>
      <c r="C119" s="3"/>
      <c r="D119" s="3"/>
      <c r="E119" s="3"/>
      <c r="F119" s="3"/>
      <c r="G119" s="3"/>
      <c r="H119" s="3"/>
      <c r="I119" s="3"/>
      <c r="J119" s="3"/>
      <c r="K119" s="3"/>
    </row>
  </sheetData>
  <sheetProtection formatColumns="0" formatRows="0" insertRows="0"/>
  <protectedRanges>
    <protectedRange algorithmName="SHA-512" hashValue="xa3pbjUhBmqmZM8/lEbocMmMxATiXevPzASAiTRfpQ1sSBb80U0S1iNcbnP6VgUOKRjsqCACeg45DHFq/nLXMw==" saltValue="smJguMsaWA0ComWCbS30DA==" spinCount="100000" sqref="H9:H15 H37:H43" name="Uvalue Calcs"/>
    <protectedRange algorithmName="SHA-512" hashValue="iw7wq278rEjxncOVw+B5EO4bL7uUnIaeQpsaQv9NSCpN45MFjyXsxqjxh82i2m0NtlFlz0yuG+RWNnJD6f+jYg==" saltValue="lkFycS5axNvowDNVrPDNmw==" spinCount="100000" sqref="J9:J15 J17:J25 J37:J43 J45:J53" name="UA Calc"/>
  </protectedRanges>
  <mergeCells count="46">
    <mergeCell ref="G54:H54"/>
    <mergeCell ref="C15:E15"/>
    <mergeCell ref="C37:E37"/>
    <mergeCell ref="B62:E62"/>
    <mergeCell ref="C63:E63"/>
    <mergeCell ref="C43:E43"/>
    <mergeCell ref="C36:E36"/>
    <mergeCell ref="C38:E38"/>
    <mergeCell ref="C39:E39"/>
    <mergeCell ref="C40:E40"/>
    <mergeCell ref="C41:E41"/>
    <mergeCell ref="G29:H29"/>
    <mergeCell ref="G28:H28"/>
    <mergeCell ref="G30:H30"/>
    <mergeCell ref="G31:H31"/>
    <mergeCell ref="G32:H32"/>
    <mergeCell ref="B4:K4"/>
    <mergeCell ref="B3:K3"/>
    <mergeCell ref="B2:K2"/>
    <mergeCell ref="D70:E70"/>
    <mergeCell ref="B6:K6"/>
    <mergeCell ref="C7:K7"/>
    <mergeCell ref="B35:K35"/>
    <mergeCell ref="C42:E42"/>
    <mergeCell ref="C8:E8"/>
    <mergeCell ref="C9:E9"/>
    <mergeCell ref="C10:E10"/>
    <mergeCell ref="C11:E11"/>
    <mergeCell ref="C12:E12"/>
    <mergeCell ref="C13:E13"/>
    <mergeCell ref="C14:E14"/>
    <mergeCell ref="G26:H26"/>
    <mergeCell ref="G57:H57"/>
    <mergeCell ref="G58:H58"/>
    <mergeCell ref="G59:H59"/>
    <mergeCell ref="G60:H60"/>
    <mergeCell ref="B69:E69"/>
    <mergeCell ref="C64:E64"/>
    <mergeCell ref="C65:E65"/>
    <mergeCell ref="D72:E72"/>
    <mergeCell ref="D73:E73"/>
    <mergeCell ref="D74:E74"/>
    <mergeCell ref="D75:E75"/>
    <mergeCell ref="C66:E66"/>
    <mergeCell ref="C67:E67"/>
    <mergeCell ref="D71:E71"/>
  </mergeCells>
  <dataValidations count="3">
    <dataValidation type="list" allowBlank="1" showInputMessage="1" showErrorMessage="1" sqref="D17:D25 D45:D54" xr:uid="{C3502D83-7CC7-4F6C-A1B2-4F45DDE72DB6}">
      <formula1>DD_Windows_OperationType</formula1>
    </dataValidation>
    <dataValidation type="list" allowBlank="1" showInputMessage="1" showErrorMessage="1" sqref="E17:E25 E45:E54" xr:uid="{AD53F0FA-DF79-466C-9FDA-E887A16828AA}">
      <formula1>DD_Windows_FramingMaterial</formula1>
    </dataValidation>
    <dataValidation type="list" allowBlank="1" showInputMessage="1" showErrorMessage="1" sqref="F10:F15" xr:uid="{42220A51-C750-4087-B12D-6FA21D586519}">
      <formula1>DD_Envelope_VerificationMethod</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A944AE5-07EC-42B5-827D-F332427957DB}">
          <x14:formula1>
            <xm:f>'Data Validation'!$L$21:$L$25</xm:f>
          </x14:formula1>
          <xm:sqref>F9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822A-131E-4276-A1A3-38F3A2922E18}">
  <sheetPr codeName="Sheet6">
    <tabColor theme="4" tint="0.39997558519241921"/>
  </sheetPr>
  <dimension ref="A2:O151"/>
  <sheetViews>
    <sheetView showGridLines="0" zoomScaleNormal="100" workbookViewId="0"/>
  </sheetViews>
  <sheetFormatPr defaultColWidth="9.140625" defaultRowHeight="14.25" x14ac:dyDescent="0.2"/>
  <cols>
    <col min="1" max="1" width="3" style="3" customWidth="1"/>
    <col min="2" max="8" width="14.85546875" style="3" customWidth="1"/>
    <col min="9" max="9" width="24.5703125" style="3" customWidth="1"/>
    <col min="10" max="10" width="35.28515625" style="3" customWidth="1"/>
    <col min="11" max="11" width="12" style="3" customWidth="1"/>
    <col min="12" max="16384" width="9.140625" style="3"/>
  </cols>
  <sheetData>
    <row r="2" spans="1:14" ht="15.75" x14ac:dyDescent="0.2">
      <c r="B2" s="347" t="s">
        <v>818</v>
      </c>
      <c r="C2" s="347"/>
      <c r="D2" s="347"/>
      <c r="E2" s="347"/>
      <c r="F2" s="347"/>
      <c r="G2" s="347"/>
      <c r="H2" s="347"/>
      <c r="I2" s="347"/>
      <c r="J2" s="347"/>
      <c r="K2" s="347"/>
      <c r="L2" s="347"/>
      <c r="M2" s="347"/>
      <c r="N2" s="347"/>
    </row>
    <row r="3" spans="1:14" ht="15" x14ac:dyDescent="0.25">
      <c r="A3" s="4"/>
      <c r="B3" s="348" t="s">
        <v>725</v>
      </c>
      <c r="C3" s="348"/>
      <c r="D3" s="348"/>
      <c r="E3" s="348"/>
      <c r="F3" s="348"/>
      <c r="G3" s="348"/>
      <c r="H3" s="348"/>
      <c r="I3" s="348"/>
      <c r="J3" s="348"/>
      <c r="K3" s="348"/>
      <c r="L3" s="348"/>
      <c r="M3" s="348"/>
      <c r="N3" s="348"/>
    </row>
    <row r="4" spans="1:14" x14ac:dyDescent="0.2">
      <c r="B4" s="325" t="s">
        <v>860</v>
      </c>
      <c r="C4" s="325"/>
      <c r="D4" s="325"/>
      <c r="E4" s="325"/>
      <c r="F4" s="325"/>
      <c r="G4" s="325"/>
      <c r="H4" s="325"/>
      <c r="I4" s="325"/>
      <c r="J4" s="325"/>
      <c r="K4" s="325"/>
      <c r="L4" s="325"/>
      <c r="M4" s="325"/>
      <c r="N4" s="325"/>
    </row>
    <row r="5" spans="1:14" s="1" customFormat="1" x14ac:dyDescent="0.25">
      <c r="A5" s="2"/>
      <c r="B5" s="2"/>
      <c r="C5" s="2"/>
      <c r="D5" s="2"/>
      <c r="E5" s="2"/>
      <c r="F5" s="2"/>
      <c r="G5" s="33"/>
      <c r="H5" s="199"/>
      <c r="I5" s="106"/>
      <c r="J5" s="106"/>
      <c r="K5" s="33"/>
      <c r="L5" s="2"/>
    </row>
    <row r="6" spans="1:14" s="1" customFormat="1" ht="15.75" x14ac:dyDescent="0.25">
      <c r="A6" s="2"/>
      <c r="B6" s="307" t="s">
        <v>755</v>
      </c>
      <c r="C6" s="307"/>
      <c r="D6" s="307"/>
      <c r="E6" s="307"/>
      <c r="F6" s="307"/>
      <c r="G6" s="307"/>
      <c r="H6" s="307"/>
      <c r="I6" s="307"/>
      <c r="J6" s="307"/>
      <c r="K6" s="307"/>
      <c r="L6" s="307"/>
      <c r="M6" s="307"/>
      <c r="N6" s="307"/>
    </row>
    <row r="7" spans="1:14" s="1" customFormat="1" ht="14.45" customHeight="1" x14ac:dyDescent="0.25">
      <c r="A7" s="2"/>
      <c r="B7" s="340" t="s">
        <v>724</v>
      </c>
      <c r="C7" s="45" t="s">
        <v>545</v>
      </c>
      <c r="D7" s="340" t="s">
        <v>546</v>
      </c>
      <c r="E7" s="340" t="s">
        <v>547</v>
      </c>
      <c r="F7" s="340" t="s">
        <v>666</v>
      </c>
      <c r="G7" s="334" t="s">
        <v>665</v>
      </c>
      <c r="H7" s="335"/>
      <c r="I7" s="336"/>
      <c r="J7" s="340" t="s">
        <v>663</v>
      </c>
      <c r="K7" s="341" t="s">
        <v>851</v>
      </c>
      <c r="L7" s="334" t="s">
        <v>104</v>
      </c>
      <c r="M7" s="335"/>
      <c r="N7" s="336"/>
    </row>
    <row r="8" spans="1:14" s="1" customFormat="1" ht="12.75" x14ac:dyDescent="0.25">
      <c r="B8" s="340"/>
      <c r="C8" s="340" t="s">
        <v>549</v>
      </c>
      <c r="D8" s="340"/>
      <c r="E8" s="340"/>
      <c r="F8" s="340"/>
      <c r="G8" s="337"/>
      <c r="H8" s="338"/>
      <c r="I8" s="339"/>
      <c r="J8" s="340"/>
      <c r="K8" s="342"/>
      <c r="L8" s="337"/>
      <c r="M8" s="338"/>
      <c r="N8" s="339"/>
    </row>
    <row r="9" spans="1:14" s="1" customFormat="1" ht="12.75" x14ac:dyDescent="0.25">
      <c r="B9" s="340"/>
      <c r="C9" s="340"/>
      <c r="D9" s="340"/>
      <c r="E9" s="340"/>
      <c r="F9" s="340"/>
      <c r="G9" s="337"/>
      <c r="H9" s="338"/>
      <c r="I9" s="339"/>
      <c r="J9" s="340"/>
      <c r="K9" s="342"/>
      <c r="L9" s="337"/>
      <c r="M9" s="338"/>
      <c r="N9" s="339"/>
    </row>
    <row r="10" spans="1:14" s="1" customFormat="1" ht="12.75" x14ac:dyDescent="0.25">
      <c r="B10" s="341"/>
      <c r="C10" s="341"/>
      <c r="D10" s="341"/>
      <c r="E10" s="341"/>
      <c r="F10" s="341"/>
      <c r="G10" s="337"/>
      <c r="H10" s="338"/>
      <c r="I10" s="339"/>
      <c r="J10" s="341"/>
      <c r="K10" s="342"/>
      <c r="L10" s="337"/>
      <c r="M10" s="338"/>
      <c r="N10" s="339"/>
    </row>
    <row r="11" spans="1:14" s="1" customFormat="1" ht="15" customHeight="1" x14ac:dyDescent="0.25">
      <c r="B11" s="46" t="s">
        <v>738</v>
      </c>
      <c r="C11" s="75"/>
      <c r="D11" s="75"/>
      <c r="E11" s="75"/>
      <c r="F11" s="75"/>
      <c r="G11" s="75"/>
      <c r="H11" s="75"/>
      <c r="I11" s="75"/>
      <c r="J11" s="75"/>
      <c r="K11" s="75"/>
      <c r="L11" s="75"/>
      <c r="M11" s="75"/>
      <c r="N11" s="76"/>
    </row>
    <row r="12" spans="1:14" s="33" customFormat="1" ht="12.75" x14ac:dyDescent="0.25">
      <c r="B12" s="80"/>
      <c r="C12" s="80"/>
      <c r="D12" s="80"/>
      <c r="E12" s="80"/>
      <c r="F12" s="80"/>
      <c r="G12" s="349"/>
      <c r="H12" s="350"/>
      <c r="I12" s="351"/>
      <c r="J12" s="230"/>
      <c r="K12" s="80"/>
      <c r="L12" s="327"/>
      <c r="M12" s="327"/>
      <c r="N12" s="327"/>
    </row>
    <row r="13" spans="1:14" s="33" customFormat="1" ht="12.75" x14ac:dyDescent="0.25">
      <c r="B13" s="78"/>
      <c r="C13" s="78"/>
      <c r="D13" s="80"/>
      <c r="E13" s="78"/>
      <c r="F13" s="78"/>
      <c r="G13" s="344"/>
      <c r="H13" s="345"/>
      <c r="I13" s="346"/>
      <c r="J13" s="231"/>
      <c r="K13" s="78"/>
      <c r="L13" s="327"/>
      <c r="M13" s="327"/>
      <c r="N13" s="327"/>
    </row>
    <row r="14" spans="1:14" s="33" customFormat="1" ht="12.75" x14ac:dyDescent="0.25">
      <c r="B14" s="78"/>
      <c r="C14" s="78"/>
      <c r="D14" s="80"/>
      <c r="E14" s="78"/>
      <c r="F14" s="78"/>
      <c r="G14" s="344"/>
      <c r="H14" s="345"/>
      <c r="I14" s="346"/>
      <c r="J14" s="231"/>
      <c r="K14" s="78"/>
      <c r="L14" s="327"/>
      <c r="M14" s="327"/>
      <c r="N14" s="327"/>
    </row>
    <row r="15" spans="1:14" s="33" customFormat="1" ht="12.75" x14ac:dyDescent="0.25">
      <c r="B15" s="78"/>
      <c r="C15" s="78"/>
      <c r="D15" s="80"/>
      <c r="E15" s="78"/>
      <c r="F15" s="78"/>
      <c r="G15" s="344"/>
      <c r="H15" s="345"/>
      <c r="I15" s="346"/>
      <c r="J15" s="231"/>
      <c r="K15" s="78"/>
      <c r="L15" s="327"/>
      <c r="M15" s="327"/>
      <c r="N15" s="327"/>
    </row>
    <row r="16" spans="1:14" s="33" customFormat="1" ht="12.75" x14ac:dyDescent="0.25">
      <c r="B16" s="81"/>
      <c r="C16" s="81"/>
      <c r="D16" s="80"/>
      <c r="E16" s="81"/>
      <c r="F16" s="81"/>
      <c r="G16" s="344"/>
      <c r="H16" s="345"/>
      <c r="I16" s="346"/>
      <c r="J16" s="232"/>
      <c r="K16" s="81"/>
      <c r="L16" s="327"/>
      <c r="M16" s="327"/>
      <c r="N16" s="327"/>
    </row>
    <row r="17" spans="2:14" s="4" customFormat="1" ht="14.25" customHeight="1" x14ac:dyDescent="0.2">
      <c r="B17" s="324"/>
      <c r="C17" s="324"/>
      <c r="D17" s="324"/>
      <c r="E17" s="324"/>
      <c r="F17" s="324"/>
      <c r="G17" s="321" t="s">
        <v>950</v>
      </c>
      <c r="H17" s="322"/>
      <c r="I17" s="323"/>
      <c r="J17" s="233">
        <f>SUMIF(D12:D16,"Wall",J12:J16)</f>
        <v>0</v>
      </c>
      <c r="K17" s="324"/>
      <c r="L17" s="324"/>
      <c r="M17" s="324"/>
      <c r="N17" s="324"/>
    </row>
    <row r="18" spans="2:14" s="4" customFormat="1" ht="14.25" customHeight="1" x14ac:dyDescent="0.2">
      <c r="B18" s="324"/>
      <c r="C18" s="324"/>
      <c r="D18" s="324"/>
      <c r="E18" s="324"/>
      <c r="F18" s="324"/>
      <c r="G18" s="321" t="s">
        <v>951</v>
      </c>
      <c r="H18" s="322"/>
      <c r="I18" s="323"/>
      <c r="J18" s="233">
        <f>SUM('Env Pre-const'!$I$11:$I$13)</f>
        <v>0</v>
      </c>
      <c r="K18" s="324"/>
      <c r="L18" s="324"/>
      <c r="M18" s="324"/>
      <c r="N18" s="324"/>
    </row>
    <row r="19" spans="2:14" s="4" customFormat="1" ht="14.25" customHeight="1" x14ac:dyDescent="0.2">
      <c r="B19" s="324"/>
      <c r="C19" s="324"/>
      <c r="D19" s="324"/>
      <c r="E19" s="324"/>
      <c r="F19" s="324"/>
      <c r="G19" s="321" t="s">
        <v>953</v>
      </c>
      <c r="H19" s="322"/>
      <c r="I19" s="323"/>
      <c r="J19" s="224" t="e">
        <f>J17/J18</f>
        <v>#DIV/0!</v>
      </c>
      <c r="K19" s="324"/>
      <c r="L19" s="324"/>
      <c r="M19" s="324"/>
      <c r="N19" s="324"/>
    </row>
    <row r="20" spans="2:14" s="4" customFormat="1" ht="14.25" customHeight="1" x14ac:dyDescent="0.2">
      <c r="B20" s="324"/>
      <c r="C20" s="324"/>
      <c r="D20" s="324"/>
      <c r="E20" s="324"/>
      <c r="F20" s="324"/>
      <c r="G20" s="321" t="s">
        <v>952</v>
      </c>
      <c r="H20" s="322"/>
      <c r="I20" s="323"/>
      <c r="J20" s="223" t="e">
        <f>IF(J19&lt;0.3,"Fail","Pass")</f>
        <v>#DIV/0!</v>
      </c>
      <c r="K20" s="324"/>
      <c r="L20" s="324"/>
      <c r="M20" s="324"/>
      <c r="N20" s="324"/>
    </row>
    <row r="21" spans="2:14" s="1" customFormat="1" ht="15" customHeight="1" x14ac:dyDescent="0.25">
      <c r="B21" s="46" t="s">
        <v>800</v>
      </c>
      <c r="C21" s="75"/>
      <c r="D21" s="75"/>
      <c r="E21" s="75"/>
      <c r="F21" s="75"/>
      <c r="G21" s="75"/>
      <c r="H21" s="75"/>
      <c r="I21" s="75"/>
      <c r="J21" s="75"/>
      <c r="K21" s="76"/>
      <c r="L21" s="75"/>
      <c r="M21" s="75"/>
      <c r="N21" s="76"/>
    </row>
    <row r="22" spans="2:14" s="33" customFormat="1" ht="12.75" x14ac:dyDescent="0.25">
      <c r="B22" s="136"/>
      <c r="C22" s="136"/>
      <c r="D22" s="136"/>
      <c r="E22" s="136"/>
      <c r="F22" s="136"/>
      <c r="G22" s="331"/>
      <c r="H22" s="332"/>
      <c r="I22" s="333"/>
      <c r="J22" s="234"/>
      <c r="K22" s="136"/>
      <c r="L22" s="326"/>
      <c r="M22" s="326"/>
      <c r="N22" s="326"/>
    </row>
    <row r="23" spans="2:14" s="33" customFormat="1" ht="12.75" x14ac:dyDescent="0.25">
      <c r="B23" s="134"/>
      <c r="C23" s="134"/>
      <c r="D23" s="134"/>
      <c r="E23" s="134"/>
      <c r="F23" s="134"/>
      <c r="G23" s="331"/>
      <c r="H23" s="332"/>
      <c r="I23" s="333"/>
      <c r="J23" s="235"/>
      <c r="K23" s="134"/>
      <c r="L23" s="326"/>
      <c r="M23" s="326"/>
      <c r="N23" s="326"/>
    </row>
    <row r="24" spans="2:14" s="33" customFormat="1" ht="12.75" x14ac:dyDescent="0.25">
      <c r="B24" s="134"/>
      <c r="C24" s="134"/>
      <c r="D24" s="134"/>
      <c r="E24" s="134"/>
      <c r="F24" s="134"/>
      <c r="G24" s="331"/>
      <c r="H24" s="332"/>
      <c r="I24" s="333"/>
      <c r="J24" s="235"/>
      <c r="K24" s="134"/>
      <c r="L24" s="326"/>
      <c r="M24" s="326"/>
      <c r="N24" s="326"/>
    </row>
    <row r="25" spans="2:14" s="33" customFormat="1" ht="12.75" x14ac:dyDescent="0.25">
      <c r="B25" s="134"/>
      <c r="C25" s="134"/>
      <c r="D25" s="134"/>
      <c r="E25" s="134"/>
      <c r="F25" s="134"/>
      <c r="G25" s="331"/>
      <c r="H25" s="332"/>
      <c r="I25" s="333"/>
      <c r="J25" s="235"/>
      <c r="K25" s="134"/>
      <c r="L25" s="326"/>
      <c r="M25" s="326"/>
      <c r="N25" s="326"/>
    </row>
    <row r="26" spans="2:14" s="33" customFormat="1" ht="12.75" x14ac:dyDescent="0.25">
      <c r="B26" s="134"/>
      <c r="C26" s="134"/>
      <c r="D26" s="134"/>
      <c r="E26" s="134"/>
      <c r="F26" s="134"/>
      <c r="G26" s="331"/>
      <c r="H26" s="332"/>
      <c r="I26" s="333"/>
      <c r="J26" s="235"/>
      <c r="K26" s="134"/>
      <c r="L26" s="326"/>
      <c r="M26" s="326"/>
      <c r="N26" s="326"/>
    </row>
    <row r="27" spans="2:14" s="4" customFormat="1" ht="14.25" customHeight="1" x14ac:dyDescent="0.2">
      <c r="B27" s="324"/>
      <c r="C27" s="324"/>
      <c r="D27" s="324"/>
      <c r="E27" s="324"/>
      <c r="F27" s="324"/>
      <c r="G27" s="321" t="s">
        <v>950</v>
      </c>
      <c r="H27" s="322"/>
      <c r="I27" s="323"/>
      <c r="J27" s="233">
        <f>SUMIF(D22:D26,"Wall",J22:J26)</f>
        <v>0</v>
      </c>
      <c r="K27" s="324"/>
      <c r="L27" s="324"/>
      <c r="M27" s="324"/>
      <c r="N27" s="324"/>
    </row>
    <row r="28" spans="2:14" s="4" customFormat="1" ht="14.25" customHeight="1" x14ac:dyDescent="0.2">
      <c r="B28" s="324"/>
      <c r="C28" s="324"/>
      <c r="D28" s="324"/>
      <c r="E28" s="324"/>
      <c r="F28" s="324"/>
      <c r="G28" s="321" t="s">
        <v>951</v>
      </c>
      <c r="H28" s="322"/>
      <c r="I28" s="323"/>
      <c r="J28" s="233">
        <f>SUM('Env Pre-const'!$I$11:$I$13)</f>
        <v>0</v>
      </c>
      <c r="K28" s="324"/>
      <c r="L28" s="324"/>
      <c r="M28" s="324"/>
      <c r="N28" s="324"/>
    </row>
    <row r="29" spans="2:14" s="4" customFormat="1" ht="14.25" customHeight="1" x14ac:dyDescent="0.2">
      <c r="B29" s="324"/>
      <c r="C29" s="324"/>
      <c r="D29" s="324"/>
      <c r="E29" s="324"/>
      <c r="F29" s="324"/>
      <c r="G29" s="321" t="s">
        <v>953</v>
      </c>
      <c r="H29" s="322"/>
      <c r="I29" s="323"/>
      <c r="J29" s="224" t="e">
        <f>J27/J28</f>
        <v>#DIV/0!</v>
      </c>
      <c r="K29" s="324"/>
      <c r="L29" s="324"/>
      <c r="M29" s="324"/>
      <c r="N29" s="324"/>
    </row>
    <row r="30" spans="2:14" s="4" customFormat="1" ht="14.25" customHeight="1" x14ac:dyDescent="0.2">
      <c r="B30" s="324"/>
      <c r="C30" s="324"/>
      <c r="D30" s="324"/>
      <c r="E30" s="324"/>
      <c r="F30" s="324"/>
      <c r="G30" s="321" t="s">
        <v>952</v>
      </c>
      <c r="H30" s="322"/>
      <c r="I30" s="323"/>
      <c r="J30" s="223" t="e">
        <f>IF(J29&lt;0.3,"Fail","Pass")</f>
        <v>#DIV/0!</v>
      </c>
      <c r="K30" s="324"/>
      <c r="L30" s="324"/>
      <c r="M30" s="324"/>
      <c r="N30" s="324"/>
    </row>
    <row r="31" spans="2:14" s="1" customFormat="1" ht="15" customHeight="1" x14ac:dyDescent="0.25">
      <c r="B31" s="46" t="s">
        <v>630</v>
      </c>
      <c r="C31" s="75"/>
      <c r="D31" s="75"/>
      <c r="E31" s="75"/>
      <c r="F31" s="75"/>
      <c r="G31" s="75"/>
      <c r="H31" s="75"/>
      <c r="I31" s="75"/>
      <c r="J31" s="75"/>
      <c r="K31" s="76"/>
      <c r="L31" s="75"/>
      <c r="M31" s="75"/>
      <c r="N31" s="76"/>
    </row>
    <row r="32" spans="2:14" s="33" customFormat="1" ht="12.75" x14ac:dyDescent="0.25">
      <c r="B32" s="80"/>
      <c r="C32" s="80"/>
      <c r="D32" s="80"/>
      <c r="E32" s="80"/>
      <c r="F32" s="80"/>
      <c r="G32" s="344"/>
      <c r="H32" s="345"/>
      <c r="I32" s="346"/>
      <c r="J32" s="230"/>
      <c r="K32" s="80"/>
      <c r="L32" s="327"/>
      <c r="M32" s="327"/>
      <c r="N32" s="327"/>
    </row>
    <row r="33" spans="2:14" s="33" customFormat="1" ht="12.75" x14ac:dyDescent="0.25">
      <c r="B33" s="78"/>
      <c r="C33" s="78"/>
      <c r="D33" s="80"/>
      <c r="E33" s="78"/>
      <c r="F33" s="78"/>
      <c r="G33" s="344"/>
      <c r="H33" s="345"/>
      <c r="I33" s="346"/>
      <c r="J33" s="231"/>
      <c r="K33" s="78"/>
      <c r="L33" s="327"/>
      <c r="M33" s="327"/>
      <c r="N33" s="327"/>
    </row>
    <row r="34" spans="2:14" s="33" customFormat="1" ht="12.75" x14ac:dyDescent="0.25">
      <c r="B34" s="78"/>
      <c r="C34" s="78"/>
      <c r="D34" s="80"/>
      <c r="E34" s="78"/>
      <c r="F34" s="78"/>
      <c r="G34" s="344"/>
      <c r="H34" s="345"/>
      <c r="I34" s="346"/>
      <c r="J34" s="231"/>
      <c r="K34" s="78"/>
      <c r="L34" s="327"/>
      <c r="M34" s="327"/>
      <c r="N34" s="327"/>
    </row>
    <row r="35" spans="2:14" s="33" customFormat="1" ht="12.75" x14ac:dyDescent="0.25">
      <c r="B35" s="78"/>
      <c r="C35" s="78"/>
      <c r="D35" s="80"/>
      <c r="E35" s="78"/>
      <c r="F35" s="78"/>
      <c r="G35" s="344"/>
      <c r="H35" s="345"/>
      <c r="I35" s="346"/>
      <c r="J35" s="231"/>
      <c r="K35" s="78"/>
      <c r="L35" s="327"/>
      <c r="M35" s="327"/>
      <c r="N35" s="327"/>
    </row>
    <row r="36" spans="2:14" s="33" customFormat="1" ht="12.75" x14ac:dyDescent="0.25">
      <c r="B36" s="78"/>
      <c r="C36" s="78"/>
      <c r="D36" s="80"/>
      <c r="E36" s="78"/>
      <c r="F36" s="78"/>
      <c r="G36" s="344"/>
      <c r="H36" s="345"/>
      <c r="I36" s="346"/>
      <c r="J36" s="231"/>
      <c r="K36" s="78"/>
      <c r="L36" s="327"/>
      <c r="M36" s="327"/>
      <c r="N36" s="327"/>
    </row>
    <row r="37" spans="2:14" s="4" customFormat="1" ht="14.25" customHeight="1" x14ac:dyDescent="0.2">
      <c r="B37" s="324"/>
      <c r="C37" s="324"/>
      <c r="D37" s="324"/>
      <c r="E37" s="324"/>
      <c r="F37" s="324"/>
      <c r="G37" s="321" t="s">
        <v>950</v>
      </c>
      <c r="H37" s="322"/>
      <c r="I37" s="323"/>
      <c r="J37" s="233">
        <f>SUMIF(D32:D36,"Wall",J32:J36)</f>
        <v>0</v>
      </c>
      <c r="K37" s="324"/>
      <c r="L37" s="324"/>
      <c r="M37" s="324"/>
      <c r="N37" s="324"/>
    </row>
    <row r="38" spans="2:14" s="4" customFormat="1" ht="14.25" customHeight="1" x14ac:dyDescent="0.2">
      <c r="B38" s="324"/>
      <c r="C38" s="324"/>
      <c r="D38" s="324"/>
      <c r="E38" s="324"/>
      <c r="F38" s="324"/>
      <c r="G38" s="321" t="s">
        <v>951</v>
      </c>
      <c r="H38" s="322"/>
      <c r="I38" s="323"/>
      <c r="J38" s="233">
        <f>SUM('Env Pre-const'!$I$11:$I$13)</f>
        <v>0</v>
      </c>
      <c r="K38" s="324"/>
      <c r="L38" s="324"/>
      <c r="M38" s="324"/>
      <c r="N38" s="324"/>
    </row>
    <row r="39" spans="2:14" s="4" customFormat="1" ht="14.25" customHeight="1" x14ac:dyDescent="0.2">
      <c r="B39" s="324"/>
      <c r="C39" s="324"/>
      <c r="D39" s="324"/>
      <c r="E39" s="324"/>
      <c r="F39" s="324"/>
      <c r="G39" s="321" t="s">
        <v>953</v>
      </c>
      <c r="H39" s="322"/>
      <c r="I39" s="323"/>
      <c r="J39" s="224" t="e">
        <f>J37/J38</f>
        <v>#DIV/0!</v>
      </c>
      <c r="K39" s="324"/>
      <c r="L39" s="324"/>
      <c r="M39" s="324"/>
      <c r="N39" s="324"/>
    </row>
    <row r="40" spans="2:14" s="4" customFormat="1" ht="14.25" customHeight="1" x14ac:dyDescent="0.2">
      <c r="B40" s="324"/>
      <c r="C40" s="324"/>
      <c r="D40" s="324"/>
      <c r="E40" s="324"/>
      <c r="F40" s="324"/>
      <c r="G40" s="321" t="s">
        <v>954</v>
      </c>
      <c r="H40" s="322"/>
      <c r="I40" s="323"/>
      <c r="J40" s="223" t="e">
        <f>IF(J39&lt;1,"Fail","Pass")</f>
        <v>#DIV/0!</v>
      </c>
      <c r="K40" s="324"/>
      <c r="L40" s="324"/>
      <c r="M40" s="324"/>
      <c r="N40" s="324"/>
    </row>
    <row r="41" spans="2:14" s="1" customFormat="1" ht="15" customHeight="1" x14ac:dyDescent="0.25">
      <c r="B41" s="46" t="s">
        <v>799</v>
      </c>
      <c r="C41" s="75"/>
      <c r="D41" s="75"/>
      <c r="E41" s="75"/>
      <c r="F41" s="75"/>
      <c r="G41" s="75"/>
      <c r="H41" s="75"/>
      <c r="I41" s="75"/>
      <c r="J41" s="75"/>
      <c r="K41" s="76"/>
      <c r="L41" s="75"/>
      <c r="M41" s="75"/>
      <c r="N41" s="76"/>
    </row>
    <row r="42" spans="2:14" s="33" customFormat="1" ht="12.75" x14ac:dyDescent="0.25">
      <c r="B42" s="136"/>
      <c r="C42" s="136"/>
      <c r="D42" s="136"/>
      <c r="E42" s="136"/>
      <c r="F42" s="136"/>
      <c r="G42" s="331"/>
      <c r="H42" s="332"/>
      <c r="I42" s="333"/>
      <c r="J42" s="234"/>
      <c r="K42" s="136"/>
      <c r="L42" s="326"/>
      <c r="M42" s="326"/>
      <c r="N42" s="326"/>
    </row>
    <row r="43" spans="2:14" s="33" customFormat="1" ht="12.75" x14ac:dyDescent="0.25">
      <c r="B43" s="134"/>
      <c r="C43" s="134"/>
      <c r="D43" s="134"/>
      <c r="E43" s="134"/>
      <c r="F43" s="134"/>
      <c r="G43" s="331"/>
      <c r="H43" s="332"/>
      <c r="I43" s="333"/>
      <c r="J43" s="235"/>
      <c r="K43" s="134"/>
      <c r="L43" s="326"/>
      <c r="M43" s="326"/>
      <c r="N43" s="326"/>
    </row>
    <row r="44" spans="2:14" s="33" customFormat="1" ht="12.75" x14ac:dyDescent="0.25">
      <c r="B44" s="134"/>
      <c r="C44" s="134"/>
      <c r="D44" s="134"/>
      <c r="E44" s="134"/>
      <c r="F44" s="134"/>
      <c r="G44" s="331"/>
      <c r="H44" s="332"/>
      <c r="I44" s="333"/>
      <c r="J44" s="235"/>
      <c r="K44" s="134"/>
      <c r="L44" s="326"/>
      <c r="M44" s="326"/>
      <c r="N44" s="326"/>
    </row>
    <row r="45" spans="2:14" s="33" customFormat="1" ht="12.75" x14ac:dyDescent="0.25">
      <c r="B45" s="134"/>
      <c r="C45" s="134"/>
      <c r="D45" s="134"/>
      <c r="E45" s="134"/>
      <c r="F45" s="134"/>
      <c r="G45" s="331"/>
      <c r="H45" s="332"/>
      <c r="I45" s="333"/>
      <c r="J45" s="235"/>
      <c r="K45" s="134"/>
      <c r="L45" s="326"/>
      <c r="M45" s="326"/>
      <c r="N45" s="326"/>
    </row>
    <row r="46" spans="2:14" s="33" customFormat="1" ht="12.75" x14ac:dyDescent="0.25">
      <c r="B46" s="134"/>
      <c r="C46" s="134"/>
      <c r="D46" s="134"/>
      <c r="E46" s="134"/>
      <c r="F46" s="134"/>
      <c r="G46" s="331"/>
      <c r="H46" s="332"/>
      <c r="I46" s="333"/>
      <c r="J46" s="235"/>
      <c r="K46" s="134"/>
      <c r="L46" s="326"/>
      <c r="M46" s="326"/>
      <c r="N46" s="326"/>
    </row>
    <row r="47" spans="2:14" s="4" customFormat="1" ht="14.25" customHeight="1" x14ac:dyDescent="0.2">
      <c r="B47" s="324"/>
      <c r="C47" s="324"/>
      <c r="D47" s="324"/>
      <c r="E47" s="324"/>
      <c r="F47" s="324"/>
      <c r="G47" s="321" t="s">
        <v>950</v>
      </c>
      <c r="H47" s="322"/>
      <c r="I47" s="323"/>
      <c r="J47" s="233">
        <f>SUMIF(D42:D46,"Wall",J42:J46)</f>
        <v>0</v>
      </c>
      <c r="K47" s="324"/>
      <c r="L47" s="324"/>
      <c r="M47" s="324"/>
      <c r="N47" s="324"/>
    </row>
    <row r="48" spans="2:14" s="4" customFormat="1" ht="14.25" customHeight="1" x14ac:dyDescent="0.2">
      <c r="B48" s="324"/>
      <c r="C48" s="324"/>
      <c r="D48" s="324"/>
      <c r="E48" s="324"/>
      <c r="F48" s="324"/>
      <c r="G48" s="321" t="s">
        <v>951</v>
      </c>
      <c r="H48" s="322"/>
      <c r="I48" s="323"/>
      <c r="J48" s="233">
        <f>SUM('Env Pre-const'!$I$11:$I$13)</f>
        <v>0</v>
      </c>
      <c r="K48" s="324"/>
      <c r="L48" s="324"/>
      <c r="M48" s="324"/>
      <c r="N48" s="324"/>
    </row>
    <row r="49" spans="2:14" s="4" customFormat="1" ht="14.25" customHeight="1" x14ac:dyDescent="0.2">
      <c r="B49" s="324"/>
      <c r="C49" s="324"/>
      <c r="D49" s="324"/>
      <c r="E49" s="324"/>
      <c r="F49" s="324"/>
      <c r="G49" s="321" t="s">
        <v>953</v>
      </c>
      <c r="H49" s="322"/>
      <c r="I49" s="323"/>
      <c r="J49" s="224" t="e">
        <f>J47/J48</f>
        <v>#DIV/0!</v>
      </c>
      <c r="K49" s="324"/>
      <c r="L49" s="324"/>
      <c r="M49" s="324"/>
      <c r="N49" s="324"/>
    </row>
    <row r="50" spans="2:14" s="4" customFormat="1" ht="14.25" customHeight="1" x14ac:dyDescent="0.2">
      <c r="B50" s="324"/>
      <c r="C50" s="324"/>
      <c r="D50" s="324"/>
      <c r="E50" s="324"/>
      <c r="F50" s="324"/>
      <c r="G50" s="321" t="s">
        <v>954</v>
      </c>
      <c r="H50" s="322"/>
      <c r="I50" s="323"/>
      <c r="J50" s="223" t="e">
        <f>IF(J49&lt;1,"Fail","Pass")</f>
        <v>#DIV/0!</v>
      </c>
      <c r="K50" s="324"/>
      <c r="L50" s="324"/>
      <c r="M50" s="324"/>
      <c r="N50" s="324"/>
    </row>
    <row r="51" spans="2:14" s="1" customFormat="1" ht="12.75" x14ac:dyDescent="0.25"/>
    <row r="52" spans="2:14" s="1" customFormat="1" ht="15.75" x14ac:dyDescent="0.25">
      <c r="B52" s="307" t="s">
        <v>756</v>
      </c>
      <c r="C52" s="307"/>
      <c r="D52" s="307"/>
      <c r="E52" s="307"/>
      <c r="F52" s="307"/>
      <c r="G52" s="307"/>
      <c r="H52" s="307"/>
      <c r="I52" s="307"/>
      <c r="J52" s="307"/>
      <c r="K52" s="307"/>
      <c r="L52" s="307"/>
      <c r="M52" s="307"/>
    </row>
    <row r="53" spans="2:14" s="1" customFormat="1" ht="12.75" x14ac:dyDescent="0.25">
      <c r="B53" s="340" t="s">
        <v>724</v>
      </c>
      <c r="C53" s="45" t="s">
        <v>545</v>
      </c>
      <c r="D53" s="340" t="s">
        <v>550</v>
      </c>
      <c r="E53" s="341" t="s">
        <v>556</v>
      </c>
      <c r="F53" s="341" t="s">
        <v>553</v>
      </c>
      <c r="G53" s="340" t="s">
        <v>557</v>
      </c>
      <c r="H53" s="340" t="s">
        <v>554</v>
      </c>
      <c r="I53" s="340" t="s">
        <v>555</v>
      </c>
      <c r="J53" s="334" t="s">
        <v>104</v>
      </c>
      <c r="K53" s="335"/>
      <c r="L53" s="336"/>
      <c r="M53" s="340" t="s">
        <v>562</v>
      </c>
    </row>
    <row r="54" spans="2:14" s="1" customFormat="1" ht="12.95" customHeight="1" x14ac:dyDescent="0.25">
      <c r="B54" s="340"/>
      <c r="C54" s="340" t="s">
        <v>549</v>
      </c>
      <c r="D54" s="340"/>
      <c r="E54" s="342"/>
      <c r="F54" s="342"/>
      <c r="G54" s="340"/>
      <c r="H54" s="340"/>
      <c r="I54" s="340"/>
      <c r="J54" s="337"/>
      <c r="K54" s="338"/>
      <c r="L54" s="339"/>
      <c r="M54" s="340"/>
    </row>
    <row r="55" spans="2:14" s="1" customFormat="1" ht="12.75" x14ac:dyDescent="0.25">
      <c r="B55" s="340"/>
      <c r="C55" s="340"/>
      <c r="D55" s="340"/>
      <c r="E55" s="342"/>
      <c r="F55" s="342"/>
      <c r="G55" s="340"/>
      <c r="H55" s="340"/>
      <c r="I55" s="340"/>
      <c r="J55" s="337"/>
      <c r="K55" s="338"/>
      <c r="L55" s="339"/>
      <c r="M55" s="340"/>
    </row>
    <row r="56" spans="2:14" s="1" customFormat="1" ht="12.75" x14ac:dyDescent="0.25">
      <c r="B56" s="340"/>
      <c r="C56" s="340"/>
      <c r="D56" s="340"/>
      <c r="E56" s="343"/>
      <c r="F56" s="343"/>
      <c r="G56" s="340"/>
      <c r="H56" s="340"/>
      <c r="I56" s="340"/>
      <c r="J56" s="337"/>
      <c r="K56" s="338"/>
      <c r="L56" s="339"/>
      <c r="M56" s="340"/>
    </row>
    <row r="57" spans="2:14" s="1" customFormat="1" ht="15" customHeight="1" x14ac:dyDescent="0.25">
      <c r="B57" s="328" t="s">
        <v>738</v>
      </c>
      <c r="C57" s="329"/>
      <c r="D57" s="329"/>
      <c r="E57" s="329"/>
      <c r="F57" s="329"/>
      <c r="G57" s="329"/>
      <c r="H57" s="329"/>
      <c r="I57" s="329"/>
      <c r="J57" s="329"/>
      <c r="K57" s="329"/>
      <c r="L57" s="329"/>
      <c r="M57" s="330"/>
    </row>
    <row r="58" spans="2:14" s="33" customFormat="1" ht="12.75" x14ac:dyDescent="0.25">
      <c r="B58" s="78"/>
      <c r="C58" s="78"/>
      <c r="D58" s="78"/>
      <c r="E58" s="78"/>
      <c r="F58" s="78"/>
      <c r="G58" s="78"/>
      <c r="H58" s="78"/>
      <c r="I58" s="78"/>
      <c r="J58" s="327"/>
      <c r="K58" s="327"/>
      <c r="L58" s="327"/>
      <c r="M58" s="78"/>
    </row>
    <row r="59" spans="2:14" s="33" customFormat="1" ht="12.75" x14ac:dyDescent="0.25">
      <c r="B59" s="78"/>
      <c r="C59" s="78"/>
      <c r="D59" s="78"/>
      <c r="E59" s="78"/>
      <c r="F59" s="78"/>
      <c r="G59" s="78"/>
      <c r="H59" s="78"/>
      <c r="I59" s="78"/>
      <c r="J59" s="327"/>
      <c r="K59" s="327"/>
      <c r="L59" s="327"/>
      <c r="M59" s="78"/>
    </row>
    <row r="60" spans="2:14" s="33" customFormat="1" ht="12.75" x14ac:dyDescent="0.25">
      <c r="B60" s="78"/>
      <c r="C60" s="78"/>
      <c r="D60" s="78"/>
      <c r="E60" s="78"/>
      <c r="F60" s="78"/>
      <c r="G60" s="78"/>
      <c r="H60" s="78"/>
      <c r="I60" s="78"/>
      <c r="J60" s="327"/>
      <c r="K60" s="327"/>
      <c r="L60" s="327"/>
      <c r="M60" s="78"/>
    </row>
    <row r="61" spans="2:14" s="33" customFormat="1" ht="12.75" x14ac:dyDescent="0.25">
      <c r="B61" s="78"/>
      <c r="C61" s="78"/>
      <c r="D61" s="78"/>
      <c r="E61" s="78"/>
      <c r="F61" s="78"/>
      <c r="G61" s="78"/>
      <c r="H61" s="78"/>
      <c r="I61" s="78"/>
      <c r="J61" s="327"/>
      <c r="K61" s="327"/>
      <c r="L61" s="327"/>
      <c r="M61" s="78"/>
    </row>
    <row r="62" spans="2:14" s="33" customFormat="1" ht="12.75" x14ac:dyDescent="0.25">
      <c r="B62" s="78"/>
      <c r="C62" s="78"/>
      <c r="D62" s="78"/>
      <c r="E62" s="78"/>
      <c r="F62" s="78"/>
      <c r="G62" s="78"/>
      <c r="H62" s="78"/>
      <c r="I62" s="78"/>
      <c r="J62" s="327"/>
      <c r="K62" s="327"/>
      <c r="L62" s="327"/>
      <c r="M62" s="78"/>
    </row>
    <row r="63" spans="2:14" s="1" customFormat="1" ht="15" customHeight="1" x14ac:dyDescent="0.25">
      <c r="B63" s="328" t="s">
        <v>800</v>
      </c>
      <c r="C63" s="329"/>
      <c r="D63" s="329"/>
      <c r="E63" s="329"/>
      <c r="F63" s="329"/>
      <c r="G63" s="329"/>
      <c r="H63" s="329"/>
      <c r="I63" s="329"/>
      <c r="J63" s="329"/>
      <c r="K63" s="329"/>
      <c r="L63" s="329"/>
      <c r="M63" s="330"/>
    </row>
    <row r="64" spans="2:14" s="33" customFormat="1" ht="12.75" x14ac:dyDescent="0.25">
      <c r="B64" s="134"/>
      <c r="C64" s="134"/>
      <c r="D64" s="134"/>
      <c r="E64" s="134"/>
      <c r="F64" s="134"/>
      <c r="G64" s="134"/>
      <c r="H64" s="134"/>
      <c r="I64" s="134"/>
      <c r="J64" s="326"/>
      <c r="K64" s="326"/>
      <c r="L64" s="326"/>
      <c r="M64" s="134"/>
    </row>
    <row r="65" spans="2:13" s="33" customFormat="1" ht="12.75" x14ac:dyDescent="0.25">
      <c r="B65" s="134"/>
      <c r="C65" s="134"/>
      <c r="D65" s="134"/>
      <c r="E65" s="134"/>
      <c r="F65" s="134"/>
      <c r="G65" s="134"/>
      <c r="H65" s="134"/>
      <c r="I65" s="134"/>
      <c r="J65" s="326"/>
      <c r="K65" s="326"/>
      <c r="L65" s="326"/>
      <c r="M65" s="134"/>
    </row>
    <row r="66" spans="2:13" s="33" customFormat="1" ht="12.75" x14ac:dyDescent="0.25">
      <c r="B66" s="134"/>
      <c r="C66" s="134"/>
      <c r="D66" s="134"/>
      <c r="E66" s="134"/>
      <c r="F66" s="134"/>
      <c r="G66" s="134"/>
      <c r="H66" s="134"/>
      <c r="I66" s="134"/>
      <c r="J66" s="326"/>
      <c r="K66" s="326"/>
      <c r="L66" s="326"/>
      <c r="M66" s="134"/>
    </row>
    <row r="67" spans="2:13" s="33" customFormat="1" ht="12.75" x14ac:dyDescent="0.25">
      <c r="B67" s="134"/>
      <c r="C67" s="134"/>
      <c r="D67" s="134"/>
      <c r="E67" s="134"/>
      <c r="F67" s="134"/>
      <c r="G67" s="134"/>
      <c r="H67" s="134"/>
      <c r="I67" s="134"/>
      <c r="J67" s="326"/>
      <c r="K67" s="326"/>
      <c r="L67" s="326"/>
      <c r="M67" s="134"/>
    </row>
    <row r="68" spans="2:13" s="33" customFormat="1" ht="12.75" x14ac:dyDescent="0.25">
      <c r="B68" s="134"/>
      <c r="C68" s="134"/>
      <c r="D68" s="134"/>
      <c r="E68" s="134"/>
      <c r="F68" s="134"/>
      <c r="G68" s="134"/>
      <c r="H68" s="134"/>
      <c r="I68" s="134"/>
      <c r="J68" s="326"/>
      <c r="K68" s="326"/>
      <c r="L68" s="326"/>
      <c r="M68" s="134"/>
    </row>
    <row r="69" spans="2:13" s="1" customFormat="1" ht="14.45" customHeight="1" x14ac:dyDescent="0.25">
      <c r="B69" s="328" t="s">
        <v>630</v>
      </c>
      <c r="C69" s="329"/>
      <c r="D69" s="329"/>
      <c r="E69" s="329"/>
      <c r="F69" s="329"/>
      <c r="G69" s="329"/>
      <c r="H69" s="329"/>
      <c r="I69" s="329"/>
      <c r="J69" s="329"/>
      <c r="K69" s="329"/>
      <c r="L69" s="329"/>
      <c r="M69" s="330"/>
    </row>
    <row r="70" spans="2:13" s="33" customFormat="1" ht="12.75" x14ac:dyDescent="0.25">
      <c r="B70" s="78"/>
      <c r="C70" s="78"/>
      <c r="D70" s="78"/>
      <c r="E70" s="78"/>
      <c r="F70" s="78"/>
      <c r="G70" s="78"/>
      <c r="H70" s="78"/>
      <c r="I70" s="78"/>
      <c r="J70" s="327"/>
      <c r="K70" s="327"/>
      <c r="L70" s="327"/>
      <c r="M70" s="78"/>
    </row>
    <row r="71" spans="2:13" s="33" customFormat="1" ht="12.75" x14ac:dyDescent="0.25">
      <c r="B71" s="78"/>
      <c r="C71" s="78"/>
      <c r="D71" s="78"/>
      <c r="E71" s="78"/>
      <c r="F71" s="78"/>
      <c r="G71" s="78"/>
      <c r="H71" s="78"/>
      <c r="I71" s="78"/>
      <c r="J71" s="327"/>
      <c r="K71" s="327"/>
      <c r="L71" s="327"/>
      <c r="M71" s="78"/>
    </row>
    <row r="72" spans="2:13" s="33" customFormat="1" ht="12.75" x14ac:dyDescent="0.25">
      <c r="B72" s="78"/>
      <c r="C72" s="78"/>
      <c r="D72" s="78"/>
      <c r="E72" s="78"/>
      <c r="F72" s="78"/>
      <c r="G72" s="78"/>
      <c r="H72" s="78"/>
      <c r="I72" s="78"/>
      <c r="J72" s="327"/>
      <c r="K72" s="327"/>
      <c r="L72" s="327"/>
      <c r="M72" s="78"/>
    </row>
    <row r="73" spans="2:13" s="33" customFormat="1" ht="12.75" x14ac:dyDescent="0.25">
      <c r="B73" s="78"/>
      <c r="C73" s="78"/>
      <c r="D73" s="78"/>
      <c r="E73" s="78"/>
      <c r="F73" s="78"/>
      <c r="G73" s="78"/>
      <c r="H73" s="78"/>
      <c r="I73" s="78"/>
      <c r="J73" s="327"/>
      <c r="K73" s="327"/>
      <c r="L73" s="327"/>
      <c r="M73" s="78"/>
    </row>
    <row r="74" spans="2:13" s="33" customFormat="1" ht="12.75" x14ac:dyDescent="0.25">
      <c r="B74" s="78"/>
      <c r="C74" s="78"/>
      <c r="D74" s="78"/>
      <c r="E74" s="78"/>
      <c r="F74" s="78"/>
      <c r="G74" s="78"/>
      <c r="H74" s="78"/>
      <c r="I74" s="78"/>
      <c r="J74" s="327"/>
      <c r="K74" s="327"/>
      <c r="L74" s="327"/>
      <c r="M74" s="78"/>
    </row>
    <row r="75" spans="2:13" s="1" customFormat="1" ht="14.45" customHeight="1" x14ac:dyDescent="0.25">
      <c r="B75" s="328" t="s">
        <v>799</v>
      </c>
      <c r="C75" s="329"/>
      <c r="D75" s="329"/>
      <c r="E75" s="329"/>
      <c r="F75" s="329"/>
      <c r="G75" s="329"/>
      <c r="H75" s="329"/>
      <c r="I75" s="329"/>
      <c r="J75" s="329"/>
      <c r="K75" s="329"/>
      <c r="L75" s="329"/>
      <c r="M75" s="330"/>
    </row>
    <row r="76" spans="2:13" s="33" customFormat="1" ht="12.75" x14ac:dyDescent="0.25">
      <c r="B76" s="134"/>
      <c r="C76" s="134"/>
      <c r="D76" s="134"/>
      <c r="E76" s="134"/>
      <c r="F76" s="134"/>
      <c r="G76" s="134"/>
      <c r="H76" s="134"/>
      <c r="I76" s="134"/>
      <c r="J76" s="326"/>
      <c r="K76" s="326"/>
      <c r="L76" s="326"/>
      <c r="M76" s="134"/>
    </row>
    <row r="77" spans="2:13" s="33" customFormat="1" ht="12.75" x14ac:dyDescent="0.25">
      <c r="B77" s="134"/>
      <c r="C77" s="134"/>
      <c r="D77" s="134"/>
      <c r="E77" s="134"/>
      <c r="F77" s="134"/>
      <c r="G77" s="134"/>
      <c r="H77" s="134"/>
      <c r="I77" s="134"/>
      <c r="J77" s="326"/>
      <c r="K77" s="326"/>
      <c r="L77" s="326"/>
      <c r="M77" s="134"/>
    </row>
    <row r="78" spans="2:13" s="33" customFormat="1" ht="12.75" x14ac:dyDescent="0.25">
      <c r="B78" s="134"/>
      <c r="C78" s="134"/>
      <c r="D78" s="134"/>
      <c r="E78" s="134"/>
      <c r="F78" s="134"/>
      <c r="G78" s="134"/>
      <c r="H78" s="134"/>
      <c r="I78" s="134"/>
      <c r="J78" s="326"/>
      <c r="K78" s="326"/>
      <c r="L78" s="326"/>
      <c r="M78" s="134"/>
    </row>
    <row r="79" spans="2:13" s="33" customFormat="1" ht="12.75" x14ac:dyDescent="0.25">
      <c r="B79" s="134"/>
      <c r="C79" s="134"/>
      <c r="D79" s="134"/>
      <c r="E79" s="134"/>
      <c r="F79" s="134"/>
      <c r="G79" s="134"/>
      <c r="H79" s="134"/>
      <c r="I79" s="134"/>
      <c r="J79" s="326"/>
      <c r="K79" s="326"/>
      <c r="L79" s="326"/>
      <c r="M79" s="134"/>
    </row>
    <row r="80" spans="2:13" s="33" customFormat="1" ht="12.75" x14ac:dyDescent="0.25">
      <c r="B80" s="134"/>
      <c r="C80" s="134"/>
      <c r="D80" s="134"/>
      <c r="E80" s="134"/>
      <c r="F80" s="134"/>
      <c r="G80" s="134"/>
      <c r="H80" s="134"/>
      <c r="I80" s="134"/>
      <c r="J80" s="326"/>
      <c r="K80" s="326"/>
      <c r="L80" s="326"/>
      <c r="M80" s="134"/>
    </row>
    <row r="81" spans="2:15" s="1" customFormat="1" ht="12.75" x14ac:dyDescent="0.25"/>
    <row r="82" spans="2:15" s="1" customFormat="1" ht="15.75" x14ac:dyDescent="0.25">
      <c r="B82" s="352" t="s">
        <v>757</v>
      </c>
      <c r="C82" s="353"/>
      <c r="D82" s="353"/>
      <c r="E82" s="353"/>
      <c r="F82" s="353"/>
      <c r="G82" s="353"/>
      <c r="H82" s="353"/>
      <c r="I82" s="353"/>
      <c r="J82" s="353"/>
      <c r="K82" s="353"/>
      <c r="L82" s="353"/>
      <c r="M82" s="353"/>
      <c r="N82" s="353"/>
      <c r="O82" s="354"/>
    </row>
    <row r="83" spans="2:15" s="1" customFormat="1" ht="12.75" customHeight="1" x14ac:dyDescent="0.25">
      <c r="B83" s="340" t="s">
        <v>724</v>
      </c>
      <c r="C83" s="45" t="s">
        <v>545</v>
      </c>
      <c r="D83" s="340" t="s">
        <v>664</v>
      </c>
      <c r="E83" s="341" t="s">
        <v>558</v>
      </c>
      <c r="F83" s="341" t="s">
        <v>559</v>
      </c>
      <c r="G83" s="340" t="s">
        <v>553</v>
      </c>
      <c r="H83" s="340" t="s">
        <v>560</v>
      </c>
      <c r="I83" s="340" t="s">
        <v>561</v>
      </c>
      <c r="J83" s="340" t="s">
        <v>555</v>
      </c>
      <c r="K83" s="340" t="s">
        <v>556</v>
      </c>
      <c r="L83" s="340" t="s">
        <v>557</v>
      </c>
      <c r="M83" s="340" t="s">
        <v>562</v>
      </c>
      <c r="N83" s="334" t="s">
        <v>104</v>
      </c>
      <c r="O83" s="336"/>
    </row>
    <row r="84" spans="2:15" s="1" customFormat="1" ht="12.75" x14ac:dyDescent="0.25">
      <c r="B84" s="340"/>
      <c r="C84" s="340" t="s">
        <v>549</v>
      </c>
      <c r="D84" s="340"/>
      <c r="E84" s="342"/>
      <c r="F84" s="342"/>
      <c r="G84" s="340"/>
      <c r="H84" s="340"/>
      <c r="I84" s="340"/>
      <c r="J84" s="340"/>
      <c r="K84" s="340"/>
      <c r="L84" s="340"/>
      <c r="M84" s="340"/>
      <c r="N84" s="337"/>
      <c r="O84" s="339"/>
    </row>
    <row r="85" spans="2:15" s="1" customFormat="1" ht="12.75" x14ac:dyDescent="0.25">
      <c r="B85" s="340"/>
      <c r="C85" s="340"/>
      <c r="D85" s="340"/>
      <c r="E85" s="342"/>
      <c r="F85" s="342"/>
      <c r="G85" s="340"/>
      <c r="H85" s="340"/>
      <c r="I85" s="340"/>
      <c r="J85" s="340"/>
      <c r="K85" s="340"/>
      <c r="L85" s="340"/>
      <c r="M85" s="340"/>
      <c r="N85" s="337"/>
      <c r="O85" s="339"/>
    </row>
    <row r="86" spans="2:15" s="1" customFormat="1" ht="12.75" x14ac:dyDescent="0.25">
      <c r="B86" s="340"/>
      <c r="C86" s="340"/>
      <c r="D86" s="340"/>
      <c r="E86" s="343"/>
      <c r="F86" s="343"/>
      <c r="G86" s="340"/>
      <c r="H86" s="340"/>
      <c r="I86" s="340"/>
      <c r="J86" s="340"/>
      <c r="K86" s="340"/>
      <c r="L86" s="340"/>
      <c r="M86" s="340"/>
      <c r="N86" s="355"/>
      <c r="O86" s="356"/>
    </row>
    <row r="87" spans="2:15" s="1" customFormat="1" ht="15" customHeight="1" x14ac:dyDescent="0.25">
      <c r="B87" s="77" t="s">
        <v>738</v>
      </c>
      <c r="C87" s="75"/>
      <c r="D87" s="75"/>
      <c r="E87" s="75"/>
      <c r="F87" s="75"/>
      <c r="G87" s="75"/>
      <c r="H87" s="75"/>
      <c r="I87" s="75"/>
      <c r="J87" s="75"/>
      <c r="K87" s="75"/>
      <c r="L87" s="75"/>
      <c r="M87" s="75"/>
      <c r="N87" s="75"/>
      <c r="O87" s="76"/>
    </row>
    <row r="88" spans="2:15" s="33" customFormat="1" ht="12" x14ac:dyDescent="0.25">
      <c r="B88" s="78"/>
      <c r="C88" s="78"/>
      <c r="D88" s="79"/>
      <c r="E88" s="79"/>
      <c r="F88" s="79"/>
      <c r="G88" s="79"/>
      <c r="H88" s="79"/>
      <c r="I88" s="79"/>
      <c r="J88" s="78"/>
      <c r="K88" s="78"/>
      <c r="L88" s="78"/>
      <c r="M88" s="78"/>
      <c r="N88" s="292"/>
      <c r="O88" s="292"/>
    </row>
    <row r="89" spans="2:15" s="33" customFormat="1" ht="12" x14ac:dyDescent="0.25">
      <c r="B89" s="78"/>
      <c r="C89" s="78"/>
      <c r="D89" s="79"/>
      <c r="E89" s="79"/>
      <c r="F89" s="79"/>
      <c r="G89" s="79"/>
      <c r="H89" s="79"/>
      <c r="I89" s="79"/>
      <c r="J89" s="78"/>
      <c r="K89" s="78"/>
      <c r="L89" s="78"/>
      <c r="M89" s="78"/>
      <c r="N89" s="292"/>
      <c r="O89" s="292"/>
    </row>
    <row r="90" spans="2:15" s="33" customFormat="1" ht="12" x14ac:dyDescent="0.25">
      <c r="B90" s="78"/>
      <c r="C90" s="78"/>
      <c r="D90" s="79"/>
      <c r="E90" s="79"/>
      <c r="F90" s="79"/>
      <c r="G90" s="79"/>
      <c r="H90" s="79"/>
      <c r="I90" s="79"/>
      <c r="J90" s="78"/>
      <c r="K90" s="78"/>
      <c r="L90" s="78"/>
      <c r="M90" s="78"/>
      <c r="N90" s="292"/>
      <c r="O90" s="292"/>
    </row>
    <row r="91" spans="2:15" s="33" customFormat="1" ht="12" x14ac:dyDescent="0.25">
      <c r="B91" s="78"/>
      <c r="C91" s="78"/>
      <c r="D91" s="79"/>
      <c r="E91" s="79"/>
      <c r="F91" s="79"/>
      <c r="G91" s="79"/>
      <c r="H91" s="79"/>
      <c r="I91" s="79"/>
      <c r="J91" s="78"/>
      <c r="K91" s="78"/>
      <c r="L91" s="78"/>
      <c r="M91" s="78"/>
      <c r="N91" s="292"/>
      <c r="O91" s="292"/>
    </row>
    <row r="92" spans="2:15" s="33" customFormat="1" ht="12" x14ac:dyDescent="0.25">
      <c r="B92" s="78"/>
      <c r="C92" s="78"/>
      <c r="D92" s="79"/>
      <c r="E92" s="79"/>
      <c r="F92" s="79"/>
      <c r="G92" s="79"/>
      <c r="H92" s="79"/>
      <c r="I92" s="79"/>
      <c r="J92" s="78"/>
      <c r="K92" s="78"/>
      <c r="L92" s="78"/>
      <c r="M92" s="78"/>
      <c r="N92" s="292"/>
      <c r="O92" s="292"/>
    </row>
    <row r="93" spans="2:15" s="1" customFormat="1" ht="15" customHeight="1" x14ac:dyDescent="0.25">
      <c r="B93" s="77" t="s">
        <v>800</v>
      </c>
      <c r="C93" s="75"/>
      <c r="D93" s="75"/>
      <c r="E93" s="75"/>
      <c r="F93" s="75"/>
      <c r="G93" s="75"/>
      <c r="H93" s="75"/>
      <c r="I93" s="75"/>
      <c r="J93" s="75"/>
      <c r="K93" s="75"/>
      <c r="L93" s="75"/>
      <c r="M93" s="75"/>
      <c r="N93" s="75"/>
      <c r="O93" s="76"/>
    </row>
    <row r="94" spans="2:15" s="33" customFormat="1" ht="12" x14ac:dyDescent="0.25">
      <c r="B94" s="134"/>
      <c r="C94" s="134"/>
      <c r="D94" s="135"/>
      <c r="E94" s="135"/>
      <c r="F94" s="135"/>
      <c r="G94" s="135"/>
      <c r="H94" s="135"/>
      <c r="I94" s="135"/>
      <c r="J94" s="134"/>
      <c r="K94" s="134"/>
      <c r="L94" s="134"/>
      <c r="M94" s="134"/>
      <c r="N94" s="357"/>
      <c r="O94" s="357"/>
    </row>
    <row r="95" spans="2:15" s="33" customFormat="1" ht="12" x14ac:dyDescent="0.25">
      <c r="B95" s="134"/>
      <c r="C95" s="134"/>
      <c r="D95" s="135"/>
      <c r="E95" s="135"/>
      <c r="F95" s="135"/>
      <c r="G95" s="135"/>
      <c r="H95" s="135"/>
      <c r="I95" s="135"/>
      <c r="J95" s="134"/>
      <c r="K95" s="134"/>
      <c r="L95" s="134"/>
      <c r="M95" s="134"/>
      <c r="N95" s="357"/>
      <c r="O95" s="357"/>
    </row>
    <row r="96" spans="2:15" s="33" customFormat="1" ht="12" x14ac:dyDescent="0.25">
      <c r="B96" s="134"/>
      <c r="C96" s="134"/>
      <c r="D96" s="135"/>
      <c r="E96" s="135"/>
      <c r="F96" s="135"/>
      <c r="G96" s="135"/>
      <c r="H96" s="135"/>
      <c r="I96" s="135"/>
      <c r="J96" s="134"/>
      <c r="K96" s="134"/>
      <c r="L96" s="134"/>
      <c r="M96" s="134"/>
      <c r="N96" s="357"/>
      <c r="O96" s="357"/>
    </row>
    <row r="97" spans="2:15" s="33" customFormat="1" ht="12" x14ac:dyDescent="0.25">
      <c r="B97" s="134"/>
      <c r="C97" s="134"/>
      <c r="D97" s="135"/>
      <c r="E97" s="135"/>
      <c r="F97" s="135"/>
      <c r="G97" s="135"/>
      <c r="H97" s="135"/>
      <c r="I97" s="135"/>
      <c r="J97" s="134"/>
      <c r="K97" s="134"/>
      <c r="L97" s="134"/>
      <c r="M97" s="134"/>
      <c r="N97" s="357"/>
      <c r="O97" s="357"/>
    </row>
    <row r="98" spans="2:15" s="33" customFormat="1" ht="12" x14ac:dyDescent="0.25">
      <c r="B98" s="134"/>
      <c r="C98" s="134"/>
      <c r="D98" s="135"/>
      <c r="E98" s="135"/>
      <c r="F98" s="135"/>
      <c r="G98" s="135"/>
      <c r="H98" s="135"/>
      <c r="I98" s="135"/>
      <c r="J98" s="134"/>
      <c r="K98" s="134"/>
      <c r="L98" s="134"/>
      <c r="M98" s="134"/>
      <c r="N98" s="357"/>
      <c r="O98" s="357"/>
    </row>
    <row r="99" spans="2:15" s="1" customFormat="1" ht="15" customHeight="1" x14ac:dyDescent="0.25">
      <c r="B99" s="77" t="s">
        <v>630</v>
      </c>
      <c r="C99" s="75"/>
      <c r="D99" s="75"/>
      <c r="E99" s="75"/>
      <c r="F99" s="75"/>
      <c r="G99" s="75"/>
      <c r="H99" s="75"/>
      <c r="I99" s="75"/>
      <c r="J99" s="75"/>
      <c r="K99" s="75"/>
      <c r="L99" s="75"/>
      <c r="M99" s="75"/>
      <c r="N99" s="75"/>
      <c r="O99" s="76"/>
    </row>
    <row r="100" spans="2:15" s="33" customFormat="1" ht="12" x14ac:dyDescent="0.25">
      <c r="B100" s="78"/>
      <c r="C100" s="78"/>
      <c r="D100" s="79"/>
      <c r="E100" s="79"/>
      <c r="F100" s="79"/>
      <c r="G100" s="79"/>
      <c r="H100" s="79"/>
      <c r="I100" s="79"/>
      <c r="J100" s="78"/>
      <c r="K100" s="78"/>
      <c r="L100" s="78"/>
      <c r="M100" s="78"/>
      <c r="N100" s="292"/>
      <c r="O100" s="292"/>
    </row>
    <row r="101" spans="2:15" s="33" customFormat="1" ht="12" x14ac:dyDescent="0.25">
      <c r="B101" s="78"/>
      <c r="C101" s="78"/>
      <c r="D101" s="79"/>
      <c r="E101" s="79"/>
      <c r="F101" s="79"/>
      <c r="G101" s="79"/>
      <c r="H101" s="79"/>
      <c r="I101" s="79"/>
      <c r="J101" s="78"/>
      <c r="K101" s="78"/>
      <c r="L101" s="78"/>
      <c r="M101" s="78"/>
      <c r="N101" s="292"/>
      <c r="O101" s="292"/>
    </row>
    <row r="102" spans="2:15" s="33" customFormat="1" ht="12" x14ac:dyDescent="0.25">
      <c r="B102" s="78"/>
      <c r="C102" s="78"/>
      <c r="D102" s="79"/>
      <c r="E102" s="79"/>
      <c r="F102" s="79"/>
      <c r="G102" s="79"/>
      <c r="H102" s="79"/>
      <c r="I102" s="79"/>
      <c r="J102" s="78"/>
      <c r="K102" s="78"/>
      <c r="L102" s="78"/>
      <c r="M102" s="78"/>
      <c r="N102" s="292"/>
      <c r="O102" s="292"/>
    </row>
    <row r="103" spans="2:15" s="33" customFormat="1" ht="12" x14ac:dyDescent="0.25">
      <c r="B103" s="78"/>
      <c r="C103" s="78"/>
      <c r="D103" s="79"/>
      <c r="E103" s="79"/>
      <c r="F103" s="79"/>
      <c r="G103" s="79"/>
      <c r="H103" s="79"/>
      <c r="I103" s="79"/>
      <c r="J103" s="78"/>
      <c r="K103" s="78"/>
      <c r="L103" s="78"/>
      <c r="M103" s="78"/>
      <c r="N103" s="292"/>
      <c r="O103" s="292"/>
    </row>
    <row r="104" spans="2:15" s="33" customFormat="1" ht="12" x14ac:dyDescent="0.25">
      <c r="B104" s="78"/>
      <c r="C104" s="78"/>
      <c r="D104" s="79"/>
      <c r="E104" s="79"/>
      <c r="F104" s="79"/>
      <c r="G104" s="79"/>
      <c r="H104" s="79"/>
      <c r="I104" s="79"/>
      <c r="J104" s="78"/>
      <c r="K104" s="78"/>
      <c r="L104" s="78"/>
      <c r="M104" s="78"/>
      <c r="N104" s="292"/>
      <c r="O104" s="292"/>
    </row>
    <row r="105" spans="2:15" s="1" customFormat="1" ht="15" customHeight="1" x14ac:dyDescent="0.25">
      <c r="B105" s="77" t="s">
        <v>799</v>
      </c>
      <c r="C105" s="75"/>
      <c r="D105" s="75"/>
      <c r="E105" s="75"/>
      <c r="F105" s="75"/>
      <c r="G105" s="75"/>
      <c r="H105" s="75"/>
      <c r="I105" s="75"/>
      <c r="J105" s="75"/>
      <c r="K105" s="75"/>
      <c r="L105" s="75"/>
      <c r="M105" s="75"/>
      <c r="N105" s="75"/>
      <c r="O105" s="76"/>
    </row>
    <row r="106" spans="2:15" s="33" customFormat="1" ht="12" x14ac:dyDescent="0.25">
      <c r="B106" s="134"/>
      <c r="C106" s="134"/>
      <c r="D106" s="135"/>
      <c r="E106" s="135"/>
      <c r="F106" s="135"/>
      <c r="G106" s="135"/>
      <c r="H106" s="135"/>
      <c r="I106" s="135"/>
      <c r="J106" s="134"/>
      <c r="K106" s="134"/>
      <c r="L106" s="134"/>
      <c r="M106" s="134"/>
      <c r="N106" s="357"/>
      <c r="O106" s="357"/>
    </row>
    <row r="107" spans="2:15" s="33" customFormat="1" ht="12" x14ac:dyDescent="0.25">
      <c r="B107" s="134"/>
      <c r="C107" s="134"/>
      <c r="D107" s="135"/>
      <c r="E107" s="135"/>
      <c r="F107" s="135"/>
      <c r="G107" s="135"/>
      <c r="H107" s="135"/>
      <c r="I107" s="135"/>
      <c r="J107" s="134"/>
      <c r="K107" s="134"/>
      <c r="L107" s="134"/>
      <c r="M107" s="134"/>
      <c r="N107" s="357"/>
      <c r="O107" s="357"/>
    </row>
    <row r="108" spans="2:15" s="33" customFormat="1" ht="12" x14ac:dyDescent="0.25">
      <c r="B108" s="134"/>
      <c r="C108" s="134"/>
      <c r="D108" s="135"/>
      <c r="E108" s="135"/>
      <c r="F108" s="135"/>
      <c r="G108" s="135"/>
      <c r="H108" s="135"/>
      <c r="I108" s="135"/>
      <c r="J108" s="134"/>
      <c r="K108" s="134"/>
      <c r="L108" s="134"/>
      <c r="M108" s="134"/>
      <c r="N108" s="357"/>
      <c r="O108" s="357"/>
    </row>
    <row r="109" spans="2:15" s="33" customFormat="1" ht="12" x14ac:dyDescent="0.25">
      <c r="B109" s="134"/>
      <c r="C109" s="134"/>
      <c r="D109" s="135"/>
      <c r="E109" s="135"/>
      <c r="F109" s="135"/>
      <c r="G109" s="135"/>
      <c r="H109" s="135"/>
      <c r="I109" s="135"/>
      <c r="J109" s="134"/>
      <c r="K109" s="134"/>
      <c r="L109" s="134"/>
      <c r="M109" s="134"/>
      <c r="N109" s="357"/>
      <c r="O109" s="357"/>
    </row>
    <row r="110" spans="2:15" s="33" customFormat="1" ht="12" x14ac:dyDescent="0.25">
      <c r="B110" s="134"/>
      <c r="C110" s="134"/>
      <c r="D110" s="135"/>
      <c r="E110" s="135"/>
      <c r="F110" s="135"/>
      <c r="G110" s="135"/>
      <c r="H110" s="135"/>
      <c r="I110" s="135"/>
      <c r="J110" s="134"/>
      <c r="K110" s="134"/>
      <c r="L110" s="134"/>
      <c r="M110" s="134"/>
      <c r="N110" s="357"/>
      <c r="O110" s="357"/>
    </row>
    <row r="111" spans="2:15" s="1" customFormat="1" ht="12.75" x14ac:dyDescent="0.25"/>
    <row r="112" spans="2:15" s="1" customFormat="1" ht="15.75" x14ac:dyDescent="0.2">
      <c r="B112" s="295" t="s">
        <v>845</v>
      </c>
      <c r="C112" s="296"/>
      <c r="D112" s="296"/>
      <c r="E112" s="296"/>
      <c r="F112" s="296"/>
      <c r="G112" s="297"/>
      <c r="H112" s="3"/>
      <c r="I112" s="3"/>
      <c r="J112" s="3"/>
      <c r="K112" s="3"/>
    </row>
    <row r="113" spans="1:14" s="1" customFormat="1" x14ac:dyDescent="0.2">
      <c r="B113" s="77" t="s">
        <v>630</v>
      </c>
      <c r="C113" s="75"/>
      <c r="D113" s="75"/>
      <c r="E113" s="75"/>
      <c r="F113" s="75"/>
      <c r="G113" s="76"/>
      <c r="H113" s="3"/>
      <c r="I113" s="3"/>
      <c r="J113" s="3"/>
      <c r="K113" s="3"/>
    </row>
    <row r="114" spans="1:14" s="1" customFormat="1" ht="30" customHeight="1" x14ac:dyDescent="0.2">
      <c r="B114" s="37" t="s">
        <v>852</v>
      </c>
      <c r="C114" s="37" t="s">
        <v>846</v>
      </c>
      <c r="D114" s="36" t="s">
        <v>847</v>
      </c>
      <c r="E114" s="143" t="s">
        <v>848</v>
      </c>
      <c r="F114" s="305" t="s">
        <v>104</v>
      </c>
      <c r="G114" s="306"/>
      <c r="H114" s="3"/>
      <c r="I114" s="3"/>
      <c r="J114" s="3"/>
      <c r="K114" s="3"/>
      <c r="L114" s="3"/>
      <c r="M114" s="3"/>
    </row>
    <row r="115" spans="1:14" x14ac:dyDescent="0.2">
      <c r="B115" s="153"/>
      <c r="C115" s="170"/>
      <c r="D115" s="170"/>
      <c r="E115" s="163">
        <f t="shared" ref="E115:E121" si="0">C115+D115</f>
        <v>0</v>
      </c>
      <c r="F115" s="290"/>
      <c r="G115" s="291"/>
    </row>
    <row r="116" spans="1:14" x14ac:dyDescent="0.2">
      <c r="B116" s="153"/>
      <c r="C116" s="170"/>
      <c r="D116" s="170"/>
      <c r="E116" s="163">
        <f t="shared" si="0"/>
        <v>0</v>
      </c>
      <c r="F116" s="290"/>
      <c r="G116" s="291"/>
    </row>
    <row r="117" spans="1:14" x14ac:dyDescent="0.2">
      <c r="B117" s="153"/>
      <c r="C117" s="170"/>
      <c r="D117" s="170"/>
      <c r="E117" s="163">
        <f t="shared" si="0"/>
        <v>0</v>
      </c>
      <c r="F117" s="290"/>
      <c r="G117" s="291"/>
    </row>
    <row r="118" spans="1:14" x14ac:dyDescent="0.2">
      <c r="B118" s="153"/>
      <c r="C118" s="170"/>
      <c r="D118" s="170"/>
      <c r="E118" s="163">
        <f t="shared" si="0"/>
        <v>0</v>
      </c>
      <c r="F118" s="290"/>
      <c r="G118" s="291"/>
      <c r="J118" s="39" t="s">
        <v>607</v>
      </c>
      <c r="K118" s="134"/>
      <c r="L118" s="315"/>
      <c r="M118" s="316"/>
      <c r="N118" s="317"/>
    </row>
    <row r="119" spans="1:14" x14ac:dyDescent="0.2">
      <c r="B119" s="153"/>
      <c r="C119" s="170"/>
      <c r="D119" s="170"/>
      <c r="E119" s="163">
        <f t="shared" si="0"/>
        <v>0</v>
      </c>
      <c r="F119" s="290"/>
      <c r="G119" s="291"/>
    </row>
    <row r="120" spans="1:14" x14ac:dyDescent="0.2">
      <c r="B120" s="153"/>
      <c r="C120" s="170"/>
      <c r="D120" s="170"/>
      <c r="E120" s="163">
        <f t="shared" si="0"/>
        <v>0</v>
      </c>
      <c r="F120" s="290"/>
      <c r="G120" s="291"/>
    </row>
    <row r="121" spans="1:14" x14ac:dyDescent="0.2">
      <c r="B121" s="153"/>
      <c r="C121" s="170"/>
      <c r="D121" s="170"/>
      <c r="E121" s="163">
        <f t="shared" si="0"/>
        <v>0</v>
      </c>
      <c r="F121" s="290"/>
      <c r="G121" s="291"/>
    </row>
    <row r="123" spans="1:14" ht="15.75" x14ac:dyDescent="0.2">
      <c r="B123" s="347" t="s">
        <v>883</v>
      </c>
      <c r="C123" s="347"/>
      <c r="D123" s="347"/>
      <c r="E123" s="347"/>
      <c r="F123" s="347"/>
      <c r="G123" s="347"/>
      <c r="H123" s="347"/>
      <c r="I123" s="347"/>
      <c r="J123" s="347"/>
      <c r="K123" s="347"/>
      <c r="L123" s="347"/>
      <c r="M123" s="347"/>
      <c r="N123" s="347"/>
    </row>
    <row r="124" spans="1:14" ht="15" x14ac:dyDescent="0.25">
      <c r="A124" s="4"/>
      <c r="B124" s="348" t="s">
        <v>725</v>
      </c>
      <c r="C124" s="348"/>
      <c r="D124" s="348"/>
      <c r="E124" s="348"/>
      <c r="F124" s="348"/>
      <c r="G124" s="348"/>
      <c r="H124" s="348"/>
      <c r="I124" s="348"/>
      <c r="J124" s="348"/>
      <c r="K124" s="348"/>
      <c r="L124" s="348"/>
      <c r="M124" s="348"/>
      <c r="N124" s="348"/>
    </row>
    <row r="125" spans="1:14" x14ac:dyDescent="0.2">
      <c r="B125" s="325" t="s">
        <v>938</v>
      </c>
      <c r="C125" s="325"/>
      <c r="D125" s="325"/>
      <c r="E125" s="325"/>
      <c r="F125" s="325"/>
      <c r="G125" s="325"/>
      <c r="H125" s="325"/>
      <c r="I125" s="325"/>
      <c r="J125" s="325"/>
      <c r="K125" s="325"/>
      <c r="L125" s="325"/>
      <c r="M125" s="325"/>
      <c r="N125" s="325"/>
    </row>
    <row r="126" spans="1:14" x14ac:dyDescent="0.2">
      <c r="B126" s="358" t="s">
        <v>345</v>
      </c>
      <c r="C126" s="358"/>
      <c r="D126" s="358"/>
      <c r="E126" s="358"/>
      <c r="F126" s="358"/>
      <c r="G126" s="358"/>
      <c r="H126" s="358"/>
      <c r="I126" s="358"/>
      <c r="J126" s="358"/>
      <c r="K126" s="358"/>
      <c r="L126" s="358"/>
      <c r="M126" s="358"/>
      <c r="N126" s="358"/>
    </row>
    <row r="127" spans="1:14" x14ac:dyDescent="0.2">
      <c r="B127" s="39" t="s">
        <v>971</v>
      </c>
      <c r="C127" s="39" t="s">
        <v>607</v>
      </c>
      <c r="D127" s="314" t="s">
        <v>884</v>
      </c>
      <c r="E127" s="314"/>
      <c r="F127" s="314" t="s">
        <v>972</v>
      </c>
      <c r="G127" s="314"/>
      <c r="H127" s="39" t="s">
        <v>1086</v>
      </c>
      <c r="I127" s="39" t="s">
        <v>887</v>
      </c>
      <c r="J127" s="39" t="s">
        <v>973</v>
      </c>
      <c r="K127" s="39" t="s">
        <v>888</v>
      </c>
      <c r="L127" s="318" t="s">
        <v>889</v>
      </c>
      <c r="M127" s="319"/>
      <c r="N127" s="320"/>
    </row>
    <row r="128" spans="1:14" ht="30" x14ac:dyDescent="0.2">
      <c r="B128" s="253" t="s">
        <v>974</v>
      </c>
      <c r="C128" s="253" t="s">
        <v>571</v>
      </c>
      <c r="D128" s="313" t="s">
        <v>975</v>
      </c>
      <c r="E128" s="313"/>
      <c r="F128" s="313" t="s">
        <v>976</v>
      </c>
      <c r="G128" s="313"/>
      <c r="H128" s="253" t="s">
        <v>977</v>
      </c>
      <c r="I128" s="253" t="s">
        <v>897</v>
      </c>
      <c r="J128" s="253" t="s">
        <v>978</v>
      </c>
      <c r="K128" s="134"/>
      <c r="L128" s="315"/>
      <c r="M128" s="316"/>
      <c r="N128" s="317"/>
    </row>
    <row r="129" spans="2:14" ht="30" x14ac:dyDescent="0.2">
      <c r="B129" s="253" t="s">
        <v>974</v>
      </c>
      <c r="C129" s="253" t="s">
        <v>571</v>
      </c>
      <c r="D129" s="313" t="s">
        <v>975</v>
      </c>
      <c r="E129" s="313"/>
      <c r="F129" s="313" t="s">
        <v>979</v>
      </c>
      <c r="G129" s="313"/>
      <c r="H129" s="253" t="s">
        <v>977</v>
      </c>
      <c r="I129" s="253" t="s">
        <v>916</v>
      </c>
      <c r="J129" s="253" t="s">
        <v>978</v>
      </c>
      <c r="K129" s="134"/>
      <c r="L129" s="315"/>
      <c r="M129" s="316"/>
      <c r="N129" s="317"/>
    </row>
    <row r="130" spans="2:14" ht="30" x14ac:dyDescent="0.2">
      <c r="B130" s="253" t="s">
        <v>974</v>
      </c>
      <c r="C130" s="253" t="s">
        <v>571</v>
      </c>
      <c r="D130" s="313" t="s">
        <v>975</v>
      </c>
      <c r="E130" s="313"/>
      <c r="F130" s="313" t="s">
        <v>980</v>
      </c>
      <c r="G130" s="313"/>
      <c r="H130" s="253" t="s">
        <v>977</v>
      </c>
      <c r="I130" s="253" t="s">
        <v>924</v>
      </c>
      <c r="J130" s="253" t="s">
        <v>978</v>
      </c>
      <c r="K130" s="134"/>
      <c r="L130" s="315"/>
      <c r="M130" s="316"/>
      <c r="N130" s="317"/>
    </row>
    <row r="131" spans="2:14" ht="90" x14ac:dyDescent="0.2">
      <c r="B131" s="253" t="s">
        <v>974</v>
      </c>
      <c r="C131" s="253" t="s">
        <v>832</v>
      </c>
      <c r="D131" s="313" t="s">
        <v>981</v>
      </c>
      <c r="E131" s="313"/>
      <c r="F131" s="313" t="s">
        <v>982</v>
      </c>
      <c r="G131" s="313"/>
      <c r="H131" s="253" t="s">
        <v>977</v>
      </c>
      <c r="I131" s="253" t="s">
        <v>897</v>
      </c>
      <c r="J131" s="253" t="s">
        <v>983</v>
      </c>
      <c r="K131" s="134"/>
      <c r="L131" s="315"/>
      <c r="M131" s="316"/>
      <c r="N131" s="317"/>
    </row>
    <row r="132" spans="2:14" ht="60" x14ac:dyDescent="0.2">
      <c r="B132" s="253" t="s">
        <v>974</v>
      </c>
      <c r="C132" s="253" t="s">
        <v>898</v>
      </c>
      <c r="D132" s="313" t="s">
        <v>984</v>
      </c>
      <c r="E132" s="313"/>
      <c r="F132" s="313" t="s">
        <v>985</v>
      </c>
      <c r="G132" s="313"/>
      <c r="H132" s="253" t="s">
        <v>977</v>
      </c>
      <c r="I132" s="253" t="s">
        <v>897</v>
      </c>
      <c r="J132" s="253" t="s">
        <v>986</v>
      </c>
      <c r="K132" s="134"/>
      <c r="L132" s="315"/>
      <c r="M132" s="316"/>
      <c r="N132" s="317"/>
    </row>
    <row r="133" spans="2:14" ht="60" x14ac:dyDescent="0.2">
      <c r="B133" s="253" t="s">
        <v>974</v>
      </c>
      <c r="C133" s="253" t="s">
        <v>987</v>
      </c>
      <c r="D133" s="313" t="s">
        <v>988</v>
      </c>
      <c r="E133" s="313"/>
      <c r="F133" s="313" t="s">
        <v>989</v>
      </c>
      <c r="G133" s="313"/>
      <c r="H133" s="253" t="s">
        <v>977</v>
      </c>
      <c r="I133" s="253" t="s">
        <v>897</v>
      </c>
      <c r="J133" s="253" t="s">
        <v>990</v>
      </c>
      <c r="K133" s="134"/>
      <c r="L133" s="315"/>
      <c r="M133" s="316"/>
      <c r="N133" s="317"/>
    </row>
    <row r="134" spans="2:14" ht="75" x14ac:dyDescent="0.2">
      <c r="B134" s="253" t="s">
        <v>974</v>
      </c>
      <c r="C134" s="253" t="s">
        <v>900</v>
      </c>
      <c r="D134" s="313" t="s">
        <v>991</v>
      </c>
      <c r="E134" s="313"/>
      <c r="F134" s="313" t="s">
        <v>992</v>
      </c>
      <c r="G134" s="313"/>
      <c r="H134" s="253" t="s">
        <v>977</v>
      </c>
      <c r="I134" s="253" t="s">
        <v>897</v>
      </c>
      <c r="J134" s="253" t="s">
        <v>993</v>
      </c>
      <c r="K134" s="134"/>
      <c r="L134" s="315"/>
      <c r="M134" s="316"/>
      <c r="N134" s="317"/>
    </row>
    <row r="135" spans="2:14" ht="120" x14ac:dyDescent="0.2">
      <c r="B135" s="253" t="s">
        <v>974</v>
      </c>
      <c r="C135" s="253" t="s">
        <v>994</v>
      </c>
      <c r="D135" s="313" t="s">
        <v>995</v>
      </c>
      <c r="E135" s="313"/>
      <c r="F135" s="313" t="s">
        <v>996</v>
      </c>
      <c r="G135" s="313"/>
      <c r="H135" s="253" t="s">
        <v>977</v>
      </c>
      <c r="I135" s="253" t="s">
        <v>902</v>
      </c>
      <c r="J135" s="253" t="s">
        <v>997</v>
      </c>
      <c r="K135" s="134"/>
      <c r="L135" s="315"/>
      <c r="M135" s="316"/>
      <c r="N135" s="317"/>
    </row>
    <row r="136" spans="2:14" ht="30" x14ac:dyDescent="0.2">
      <c r="B136" s="253" t="s">
        <v>998</v>
      </c>
      <c r="C136" s="253" t="s">
        <v>571</v>
      </c>
      <c r="D136" s="313" t="s">
        <v>999</v>
      </c>
      <c r="E136" s="313"/>
      <c r="F136" s="313" t="s">
        <v>1000</v>
      </c>
      <c r="G136" s="313"/>
      <c r="H136" s="253" t="s">
        <v>977</v>
      </c>
      <c r="I136" s="253" t="s">
        <v>897</v>
      </c>
      <c r="J136" s="253" t="s">
        <v>1001</v>
      </c>
      <c r="K136" s="134"/>
      <c r="L136" s="315"/>
      <c r="M136" s="316"/>
      <c r="N136" s="317"/>
    </row>
    <row r="137" spans="2:14" ht="30" x14ac:dyDescent="0.2">
      <c r="B137" s="253" t="s">
        <v>998</v>
      </c>
      <c r="C137" s="253" t="s">
        <v>571</v>
      </c>
      <c r="D137" s="313" t="s">
        <v>999</v>
      </c>
      <c r="E137" s="313"/>
      <c r="F137" s="313" t="s">
        <v>1002</v>
      </c>
      <c r="G137" s="313"/>
      <c r="H137" s="253" t="s">
        <v>977</v>
      </c>
      <c r="I137" s="253" t="s">
        <v>916</v>
      </c>
      <c r="J137" s="253" t="s">
        <v>1001</v>
      </c>
      <c r="K137" s="134"/>
      <c r="L137" s="315"/>
      <c r="M137" s="316"/>
      <c r="N137" s="317"/>
    </row>
    <row r="138" spans="2:14" ht="30" x14ac:dyDescent="0.2">
      <c r="B138" s="253" t="s">
        <v>998</v>
      </c>
      <c r="C138" s="253" t="s">
        <v>571</v>
      </c>
      <c r="D138" s="313" t="s">
        <v>999</v>
      </c>
      <c r="E138" s="313"/>
      <c r="F138" s="313" t="s">
        <v>1003</v>
      </c>
      <c r="G138" s="313"/>
      <c r="H138" s="253" t="s">
        <v>977</v>
      </c>
      <c r="I138" s="253" t="s">
        <v>924</v>
      </c>
      <c r="J138" s="253" t="s">
        <v>1001</v>
      </c>
      <c r="K138" s="134"/>
      <c r="L138" s="315"/>
      <c r="M138" s="316"/>
      <c r="N138" s="317"/>
    </row>
    <row r="139" spans="2:14" ht="90" x14ac:dyDescent="0.2">
      <c r="B139" s="253" t="s">
        <v>998</v>
      </c>
      <c r="C139" s="253" t="s">
        <v>832</v>
      </c>
      <c r="D139" s="313" t="s">
        <v>1004</v>
      </c>
      <c r="E139" s="313"/>
      <c r="F139" s="313" t="s">
        <v>982</v>
      </c>
      <c r="G139" s="313"/>
      <c r="H139" s="253" t="s">
        <v>977</v>
      </c>
      <c r="I139" s="253" t="s">
        <v>897</v>
      </c>
      <c r="J139" s="253" t="s">
        <v>983</v>
      </c>
      <c r="K139" s="134"/>
      <c r="L139" s="315"/>
      <c r="M139" s="316"/>
      <c r="N139" s="317"/>
    </row>
    <row r="140" spans="2:14" ht="60" x14ac:dyDescent="0.2">
      <c r="B140" s="253" t="s">
        <v>998</v>
      </c>
      <c r="C140" s="253" t="s">
        <v>898</v>
      </c>
      <c r="D140" s="313" t="s">
        <v>1005</v>
      </c>
      <c r="E140" s="313"/>
      <c r="F140" s="313" t="s">
        <v>1006</v>
      </c>
      <c r="G140" s="313"/>
      <c r="H140" s="253" t="s">
        <v>977</v>
      </c>
      <c r="I140" s="253" t="s">
        <v>897</v>
      </c>
      <c r="J140" s="253" t="s">
        <v>1007</v>
      </c>
      <c r="K140" s="134"/>
      <c r="L140" s="315"/>
      <c r="M140" s="316"/>
      <c r="N140" s="317"/>
    </row>
    <row r="141" spans="2:14" ht="75" x14ac:dyDescent="0.2">
      <c r="B141" s="253" t="s">
        <v>998</v>
      </c>
      <c r="C141" s="253" t="s">
        <v>899</v>
      </c>
      <c r="D141" s="313" t="s">
        <v>1008</v>
      </c>
      <c r="E141" s="313"/>
      <c r="F141" s="313" t="s">
        <v>1009</v>
      </c>
      <c r="G141" s="313"/>
      <c r="H141" s="253" t="s">
        <v>977</v>
      </c>
      <c r="I141" s="253" t="s">
        <v>897</v>
      </c>
      <c r="J141" s="253" t="s">
        <v>1010</v>
      </c>
      <c r="K141" s="134"/>
      <c r="L141" s="315"/>
      <c r="M141" s="316"/>
      <c r="N141" s="317"/>
    </row>
    <row r="142" spans="2:14" ht="60" x14ac:dyDescent="0.2">
      <c r="B142" s="253" t="s">
        <v>998</v>
      </c>
      <c r="C142" s="253" t="s">
        <v>987</v>
      </c>
      <c r="D142" s="313" t="s">
        <v>1011</v>
      </c>
      <c r="E142" s="313"/>
      <c r="F142" s="313" t="s">
        <v>1012</v>
      </c>
      <c r="G142" s="313"/>
      <c r="H142" s="253" t="s">
        <v>977</v>
      </c>
      <c r="I142" s="253" t="s">
        <v>897</v>
      </c>
      <c r="J142" s="253" t="s">
        <v>990</v>
      </c>
      <c r="K142" s="134"/>
      <c r="L142" s="315"/>
      <c r="M142" s="316"/>
      <c r="N142" s="317"/>
    </row>
    <row r="143" spans="2:14" ht="75" x14ac:dyDescent="0.2">
      <c r="B143" s="253" t="s">
        <v>998</v>
      </c>
      <c r="C143" s="253" t="s">
        <v>900</v>
      </c>
      <c r="D143" s="313" t="s">
        <v>1013</v>
      </c>
      <c r="E143" s="313"/>
      <c r="F143" s="313" t="s">
        <v>992</v>
      </c>
      <c r="G143" s="313"/>
      <c r="H143" s="253" t="s">
        <v>977</v>
      </c>
      <c r="I143" s="253" t="s">
        <v>897</v>
      </c>
      <c r="J143" s="253" t="s">
        <v>993</v>
      </c>
      <c r="K143" s="134"/>
      <c r="L143" s="315"/>
      <c r="M143" s="316"/>
      <c r="N143" s="317"/>
    </row>
    <row r="144" spans="2:14" ht="120" x14ac:dyDescent="0.2">
      <c r="B144" s="253" t="s">
        <v>998</v>
      </c>
      <c r="C144" s="253" t="s">
        <v>994</v>
      </c>
      <c r="D144" s="313" t="s">
        <v>1014</v>
      </c>
      <c r="E144" s="313"/>
      <c r="F144" s="313" t="s">
        <v>996</v>
      </c>
      <c r="G144" s="313"/>
      <c r="H144" s="253" t="s">
        <v>977</v>
      </c>
      <c r="I144" s="253" t="s">
        <v>902</v>
      </c>
      <c r="J144" s="253" t="s">
        <v>997</v>
      </c>
      <c r="K144" s="134"/>
      <c r="L144" s="315"/>
      <c r="M144" s="316"/>
      <c r="N144" s="317"/>
    </row>
    <row r="145" spans="2:14" ht="45" x14ac:dyDescent="0.2">
      <c r="B145" s="253" t="s">
        <v>1015</v>
      </c>
      <c r="C145" s="253" t="s">
        <v>1016</v>
      </c>
      <c r="D145" s="313" t="s">
        <v>1017</v>
      </c>
      <c r="E145" s="313"/>
      <c r="F145" s="313" t="s">
        <v>1018</v>
      </c>
      <c r="G145" s="313"/>
      <c r="H145" s="253" t="s">
        <v>977</v>
      </c>
      <c r="I145" s="253" t="s">
        <v>897</v>
      </c>
      <c r="J145" s="253" t="s">
        <v>1019</v>
      </c>
      <c r="K145" s="134"/>
      <c r="L145" s="315"/>
      <c r="M145" s="316"/>
      <c r="N145" s="317"/>
    </row>
    <row r="146" spans="2:14" ht="45" x14ac:dyDescent="0.2">
      <c r="B146" s="253" t="s">
        <v>1015</v>
      </c>
      <c r="C146" s="253" t="s">
        <v>1016</v>
      </c>
      <c r="D146" s="313" t="s">
        <v>1017</v>
      </c>
      <c r="E146" s="313"/>
      <c r="F146" s="313" t="s">
        <v>1020</v>
      </c>
      <c r="G146" s="313"/>
      <c r="H146" s="253" t="s">
        <v>977</v>
      </c>
      <c r="I146" s="253" t="s">
        <v>916</v>
      </c>
      <c r="J146" s="253" t="s">
        <v>1019</v>
      </c>
      <c r="K146" s="134"/>
      <c r="L146" s="315"/>
      <c r="M146" s="316"/>
      <c r="N146" s="317"/>
    </row>
    <row r="147" spans="2:14" ht="45" x14ac:dyDescent="0.2">
      <c r="B147" s="253" t="s">
        <v>1015</v>
      </c>
      <c r="C147" s="253" t="s">
        <v>1016</v>
      </c>
      <c r="D147" s="313" t="s">
        <v>1017</v>
      </c>
      <c r="E147" s="313"/>
      <c r="F147" s="313" t="s">
        <v>1021</v>
      </c>
      <c r="G147" s="313"/>
      <c r="H147" s="253" t="s">
        <v>977</v>
      </c>
      <c r="I147" s="253" t="s">
        <v>924</v>
      </c>
      <c r="J147" s="253" t="s">
        <v>1019</v>
      </c>
      <c r="K147" s="134"/>
      <c r="L147" s="315"/>
      <c r="M147" s="316"/>
      <c r="N147" s="317"/>
    </row>
    <row r="148" spans="2:14" ht="90" x14ac:dyDescent="0.2">
      <c r="B148" s="253" t="s">
        <v>1015</v>
      </c>
      <c r="C148" s="253" t="s">
        <v>832</v>
      </c>
      <c r="D148" s="313" t="s">
        <v>1022</v>
      </c>
      <c r="E148" s="313"/>
      <c r="F148" s="313" t="s">
        <v>982</v>
      </c>
      <c r="G148" s="313"/>
      <c r="H148" s="253" t="s">
        <v>977</v>
      </c>
      <c r="I148" s="253" t="s">
        <v>897</v>
      </c>
      <c r="J148" s="253" t="s">
        <v>983</v>
      </c>
      <c r="K148" s="134"/>
      <c r="L148" s="315"/>
      <c r="M148" s="316"/>
      <c r="N148" s="317"/>
    </row>
    <row r="149" spans="2:14" ht="60" x14ac:dyDescent="0.2">
      <c r="B149" s="253" t="s">
        <v>1015</v>
      </c>
      <c r="C149" s="253" t="s">
        <v>1023</v>
      </c>
      <c r="D149" s="313" t="s">
        <v>1024</v>
      </c>
      <c r="E149" s="313"/>
      <c r="F149" s="313" t="s">
        <v>1025</v>
      </c>
      <c r="G149" s="313"/>
      <c r="H149" s="253" t="s">
        <v>977</v>
      </c>
      <c r="I149" s="253" t="s">
        <v>916</v>
      </c>
      <c r="J149" s="253" t="s">
        <v>1026</v>
      </c>
      <c r="K149" s="134"/>
      <c r="L149" s="315"/>
      <c r="M149" s="316"/>
      <c r="N149" s="317"/>
    </row>
    <row r="150" spans="2:14" ht="60" x14ac:dyDescent="0.2">
      <c r="B150" s="253" t="s">
        <v>1015</v>
      </c>
      <c r="C150" s="253" t="s">
        <v>1023</v>
      </c>
      <c r="D150" s="313" t="s">
        <v>1024</v>
      </c>
      <c r="E150" s="313"/>
      <c r="F150" s="313" t="s">
        <v>1027</v>
      </c>
      <c r="G150" s="313"/>
      <c r="H150" s="253" t="s">
        <v>977</v>
      </c>
      <c r="I150" s="253" t="s">
        <v>897</v>
      </c>
      <c r="J150" s="253" t="s">
        <v>1026</v>
      </c>
      <c r="K150" s="134"/>
      <c r="L150" s="315"/>
      <c r="M150" s="316"/>
      <c r="N150" s="317"/>
    </row>
    <row r="151" spans="2:14" ht="120" x14ac:dyDescent="0.2">
      <c r="B151" s="253" t="s">
        <v>1015</v>
      </c>
      <c r="C151" s="253" t="s">
        <v>994</v>
      </c>
      <c r="D151" s="313" t="s">
        <v>1028</v>
      </c>
      <c r="E151" s="313"/>
      <c r="F151" s="313" t="s">
        <v>996</v>
      </c>
      <c r="G151" s="313"/>
      <c r="H151" s="253" t="s">
        <v>977</v>
      </c>
      <c r="I151" s="253" t="s">
        <v>902</v>
      </c>
      <c r="J151" s="253" t="s">
        <v>997</v>
      </c>
      <c r="K151" s="134"/>
      <c r="L151" s="315"/>
      <c r="M151" s="316"/>
      <c r="N151" s="317"/>
    </row>
  </sheetData>
  <sheetProtection algorithmName="SHA-512" hashValue="qjH+XE9UvPceBGa0zgrZ2WImEz9kbugXDdG5nxDw59RWjlXkuiPAHoWCJs7DQ5OnD7yoaBnVsRFcn4bjN5Ic7A==" saltValue="80Jp04sxjVzfL+nIPNBPYA==" spinCount="100000" sheet="1" formatColumns="0" formatRows="0" insertRows="0"/>
  <mergeCells count="235">
    <mergeCell ref="F120:G120"/>
    <mergeCell ref="F121:G121"/>
    <mergeCell ref="B112:G112"/>
    <mergeCell ref="F118:G118"/>
    <mergeCell ref="F119:G119"/>
    <mergeCell ref="F114:G114"/>
    <mergeCell ref="F115:G115"/>
    <mergeCell ref="F116:G116"/>
    <mergeCell ref="B126:N126"/>
    <mergeCell ref="B123:N123"/>
    <mergeCell ref="B124:N124"/>
    <mergeCell ref="B125:N125"/>
    <mergeCell ref="F117:G117"/>
    <mergeCell ref="N91:O91"/>
    <mergeCell ref="N92:O92"/>
    <mergeCell ref="N100:O100"/>
    <mergeCell ref="N101:O101"/>
    <mergeCell ref="N102:O102"/>
    <mergeCell ref="N106:O106"/>
    <mergeCell ref="N107:O107"/>
    <mergeCell ref="L118:N118"/>
    <mergeCell ref="N110:O110"/>
    <mergeCell ref="N103:O103"/>
    <mergeCell ref="N104:O104"/>
    <mergeCell ref="N94:O94"/>
    <mergeCell ref="N95:O95"/>
    <mergeCell ref="N96:O96"/>
    <mergeCell ref="N97:O97"/>
    <mergeCell ref="N98:O98"/>
    <mergeCell ref="N108:O108"/>
    <mergeCell ref="N109:O109"/>
    <mergeCell ref="N88:O88"/>
    <mergeCell ref="N89:O89"/>
    <mergeCell ref="N90:O90"/>
    <mergeCell ref="I53:I56"/>
    <mergeCell ref="L83:L86"/>
    <mergeCell ref="M83:M86"/>
    <mergeCell ref="B82:O82"/>
    <mergeCell ref="H83:H86"/>
    <mergeCell ref="I83:I86"/>
    <mergeCell ref="J83:J86"/>
    <mergeCell ref="K83:K86"/>
    <mergeCell ref="N83:O86"/>
    <mergeCell ref="B83:B86"/>
    <mergeCell ref="D83:D86"/>
    <mergeCell ref="E83:E86"/>
    <mergeCell ref="F83:F86"/>
    <mergeCell ref="B63:M63"/>
    <mergeCell ref="B69:M69"/>
    <mergeCell ref="B75:M75"/>
    <mergeCell ref="J53:L56"/>
    <mergeCell ref="J58:L58"/>
    <mergeCell ref="M53:M56"/>
    <mergeCell ref="B6:N6"/>
    <mergeCell ref="B2:N2"/>
    <mergeCell ref="B3:N3"/>
    <mergeCell ref="G83:G86"/>
    <mergeCell ref="C84:C86"/>
    <mergeCell ref="G7:I10"/>
    <mergeCell ref="G12:I12"/>
    <mergeCell ref="G13:I13"/>
    <mergeCell ref="G14:I14"/>
    <mergeCell ref="G15:I15"/>
    <mergeCell ref="G36:I36"/>
    <mergeCell ref="G22:I22"/>
    <mergeCell ref="G23:I23"/>
    <mergeCell ref="G24:I24"/>
    <mergeCell ref="G25:I25"/>
    <mergeCell ref="G26:I26"/>
    <mergeCell ref="G32:I32"/>
    <mergeCell ref="G33:I33"/>
    <mergeCell ref="G34:I34"/>
    <mergeCell ref="G35:I35"/>
    <mergeCell ref="G42:I42"/>
    <mergeCell ref="G43:I43"/>
    <mergeCell ref="G44:I44"/>
    <mergeCell ref="G46:I46"/>
    <mergeCell ref="G45:I45"/>
    <mergeCell ref="L7:N10"/>
    <mergeCell ref="C54:C56"/>
    <mergeCell ref="B53:B56"/>
    <mergeCell ref="D53:D56"/>
    <mergeCell ref="E53:E56"/>
    <mergeCell ref="F53:F56"/>
    <mergeCell ref="G53:G56"/>
    <mergeCell ref="H53:H56"/>
    <mergeCell ref="F7:F10"/>
    <mergeCell ref="C8:C10"/>
    <mergeCell ref="G16:I16"/>
    <mergeCell ref="B7:B10"/>
    <mergeCell ref="D7:D10"/>
    <mergeCell ref="E7:E10"/>
    <mergeCell ref="J7:J10"/>
    <mergeCell ref="K7:K10"/>
    <mergeCell ref="L22:N22"/>
    <mergeCell ref="L23:N23"/>
    <mergeCell ref="L24:N24"/>
    <mergeCell ref="L25:N25"/>
    <mergeCell ref="L12:N12"/>
    <mergeCell ref="L13:N13"/>
    <mergeCell ref="L14:N14"/>
    <mergeCell ref="L15:N15"/>
    <mergeCell ref="J61:L61"/>
    <mergeCell ref="J62:L62"/>
    <mergeCell ref="J64:L64"/>
    <mergeCell ref="L44:N44"/>
    <mergeCell ref="L45:N45"/>
    <mergeCell ref="L46:N46"/>
    <mergeCell ref="L16:N16"/>
    <mergeCell ref="L35:N35"/>
    <mergeCell ref="L36:N36"/>
    <mergeCell ref="L42:N42"/>
    <mergeCell ref="L43:N43"/>
    <mergeCell ref="L26:N26"/>
    <mergeCell ref="L32:N32"/>
    <mergeCell ref="L33:N33"/>
    <mergeCell ref="L34:N34"/>
    <mergeCell ref="K47:N50"/>
    <mergeCell ref="B57:M57"/>
    <mergeCell ref="B47:F50"/>
    <mergeCell ref="G47:I47"/>
    <mergeCell ref="G48:I48"/>
    <mergeCell ref="G49:I49"/>
    <mergeCell ref="G50:I50"/>
    <mergeCell ref="B52:M52"/>
    <mergeCell ref="B4:N4"/>
    <mergeCell ref="J77:L77"/>
    <mergeCell ref="J78:L78"/>
    <mergeCell ref="J79:L79"/>
    <mergeCell ref="J80:L80"/>
    <mergeCell ref="J71:L71"/>
    <mergeCell ref="J72:L72"/>
    <mergeCell ref="J73:L73"/>
    <mergeCell ref="J74:L74"/>
    <mergeCell ref="J76:L76"/>
    <mergeCell ref="J65:L65"/>
    <mergeCell ref="J66:L66"/>
    <mergeCell ref="J67:L67"/>
    <mergeCell ref="J68:L68"/>
    <mergeCell ref="J70:L70"/>
    <mergeCell ref="J59:L59"/>
    <mergeCell ref="J60:L60"/>
    <mergeCell ref="G17:I17"/>
    <mergeCell ref="G18:I18"/>
    <mergeCell ref="G20:I20"/>
    <mergeCell ref="B17:F20"/>
    <mergeCell ref="K17:N20"/>
    <mergeCell ref="G19:I19"/>
    <mergeCell ref="B27:F30"/>
    <mergeCell ref="G27:I27"/>
    <mergeCell ref="K27:N30"/>
    <mergeCell ref="G28:I28"/>
    <mergeCell ref="G29:I29"/>
    <mergeCell ref="G30:I30"/>
    <mergeCell ref="B37:F40"/>
    <mergeCell ref="G37:I37"/>
    <mergeCell ref="K37:N40"/>
    <mergeCell ref="G38:I38"/>
    <mergeCell ref="G39:I39"/>
    <mergeCell ref="G40:I40"/>
    <mergeCell ref="L127:N127"/>
    <mergeCell ref="L128:N128"/>
    <mergeCell ref="L129:N129"/>
    <mergeCell ref="L130:N130"/>
    <mergeCell ref="L131:N131"/>
    <mergeCell ref="L132:N132"/>
    <mergeCell ref="L133:N133"/>
    <mergeCell ref="L134:N134"/>
    <mergeCell ref="L135:N135"/>
    <mergeCell ref="L136:N136"/>
    <mergeCell ref="L137:N137"/>
    <mergeCell ref="L138:N138"/>
    <mergeCell ref="L139:N139"/>
    <mergeCell ref="L140:N140"/>
    <mergeCell ref="L141:N141"/>
    <mergeCell ref="L142:N142"/>
    <mergeCell ref="L143:N143"/>
    <mergeCell ref="L144:N144"/>
    <mergeCell ref="L145:N145"/>
    <mergeCell ref="L146:N146"/>
    <mergeCell ref="L147:N147"/>
    <mergeCell ref="L148:N148"/>
    <mergeCell ref="L149:N149"/>
    <mergeCell ref="L150:N150"/>
    <mergeCell ref="L151:N151"/>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47:G147"/>
    <mergeCell ref="F148:G148"/>
    <mergeCell ref="F149:G149"/>
    <mergeCell ref="F150:G150"/>
    <mergeCell ref="F151:G151"/>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D143:E143"/>
    <mergeCell ref="D144:E144"/>
    <mergeCell ref="D145:E145"/>
    <mergeCell ref="D146:E146"/>
    <mergeCell ref="D147:E147"/>
    <mergeCell ref="D148:E148"/>
    <mergeCell ref="D149:E149"/>
    <mergeCell ref="D150:E150"/>
    <mergeCell ref="D151:E151"/>
  </mergeCells>
  <conditionalFormatting sqref="J20">
    <cfRule type="cellIs" dxfId="34" priority="13" operator="equal">
      <formula>"Pass"</formula>
    </cfRule>
    <cfRule type="cellIs" dxfId="33" priority="14" operator="equal">
      <formula>"Fail"</formula>
    </cfRule>
  </conditionalFormatting>
  <conditionalFormatting sqref="J30">
    <cfRule type="cellIs" dxfId="32" priority="11" operator="equal">
      <formula>"Pass"</formula>
    </cfRule>
    <cfRule type="cellIs" dxfId="31" priority="12" operator="equal">
      <formula>"Fail"</formula>
    </cfRule>
  </conditionalFormatting>
  <conditionalFormatting sqref="J40">
    <cfRule type="cellIs" dxfId="30" priority="9" operator="equal">
      <formula>"Pass"</formula>
    </cfRule>
    <cfRule type="cellIs" dxfId="29" priority="10" operator="equal">
      <formula>"Fail"</formula>
    </cfRule>
  </conditionalFormatting>
  <conditionalFormatting sqref="J50">
    <cfRule type="cellIs" dxfId="28" priority="7" operator="equal">
      <formula>"Pass"</formula>
    </cfRule>
    <cfRule type="cellIs" dxfId="27" priority="8" operator="equal">
      <formula>"Fail"</formula>
    </cfRule>
  </conditionalFormatting>
  <conditionalFormatting sqref="K118">
    <cfRule type="expression" dxfId="26" priority="6">
      <formula>K118="Pass"</formula>
    </cfRule>
  </conditionalFormatting>
  <conditionalFormatting sqref="K128:K151">
    <cfRule type="expression" dxfId="25" priority="4">
      <formula>K128="Pass"</formula>
    </cfRule>
  </conditionalFormatting>
  <conditionalFormatting sqref="L118:N118">
    <cfRule type="expression" dxfId="24" priority="5">
      <formula>K118="Pass"</formula>
    </cfRule>
  </conditionalFormatting>
  <conditionalFormatting sqref="L128:N151">
    <cfRule type="expression" dxfId="23" priority="1">
      <formula>K128="Pass"</formula>
    </cfRule>
  </conditionalFormatting>
  <dataValidations count="6">
    <dataValidation allowBlank="1" showInputMessage="1" sqref="M106:M110 M94:M98 M88:M92 M100:M104 J99:L99 J93:L93 J105:L105" xr:uid="{FE829A36-47A4-4340-9795-582D2715413A}"/>
    <dataValidation type="list" allowBlank="1" showInputMessage="1" showErrorMessage="1" sqref="D106:D110 D100:D104 D88:D92 D94:D98" xr:uid="{C3502D83-7CC7-4F6C-A1B2-4F45DDE72DB6}">
      <formula1>DD_Windows_OperationType</formula1>
    </dataValidation>
    <dataValidation type="list" allowBlank="1" showInputMessage="1" showErrorMessage="1" sqref="I88:I92 I94:I98 I100:I104 I106:I110" xr:uid="{951AAEB9-DA8A-4403-95D2-B153E722D3DF}">
      <formula1>DD_Windows_GasFilled</formula1>
    </dataValidation>
    <dataValidation type="list" allowBlank="1" showInputMessage="1" showErrorMessage="1" sqref="F88:F92 F94:F98 F100:F104 F106:F110" xr:uid="{CD6351C5-5BB9-4921-B4E6-AF25B8B8CCD0}">
      <formula1>DD_ExteriorDoors_Material</formula1>
    </dataValidation>
    <dataValidation type="list" allowBlank="1" showInputMessage="1" showErrorMessage="1" sqref="D12:D16 D32:D36 D22:D26 D42:D46" xr:uid="{AA4C1190-29BB-4FD5-99DB-B75C32E7DCBC}">
      <formula1>"Roof,Wall"</formula1>
    </dataValidation>
    <dataValidation type="list" allowBlank="1" showInputMessage="1" showErrorMessage="1" sqref="K118 K128:K151" xr:uid="{1B459509-2787-4EB7-BC2D-A0AB52333E0A}">
      <formula1>"Pass,Fail,NA,Not Inspected"</formula1>
    </dataValidation>
  </dataValidation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6DB05F-C97C-47FB-A19F-D43A8A7E0B93}">
          <x14:formula1>
            <xm:f>'Data Validation'!$T$21:$T$23</xm:f>
          </x14:formula1>
          <xm:sqref>F32:F36 F12:F16 F22:F26 F42:F46</xm:sqref>
        </x14:dataValidation>
        <x14:dataValidation type="list" allowBlank="1" showInputMessage="1" showErrorMessage="1" xr:uid="{8A14A054-41A5-416B-B6DA-8B720446B9B1}">
          <x14:formula1>
            <xm:f>'Data Validation'!$U$21:$U$23</xm:f>
          </x14:formula1>
          <xm:sqref>E58:E62 E64:E68 E70:E74 E76:E80 G58:G62 G64:G68 G70:G74 G76:G80 I58:I62 I70:I74 I64:I68 I76:I80 J88:L92 J100:L104 J94:L98 J106:L110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0DA53-3F32-445A-A1EC-3A8B6D485B1D}">
  <sheetPr codeName="Sheet8">
    <tabColor theme="4" tint="0.39997558519241921"/>
  </sheetPr>
  <dimension ref="A1:S52"/>
  <sheetViews>
    <sheetView showGridLines="0" zoomScaleNormal="100" workbookViewId="0"/>
  </sheetViews>
  <sheetFormatPr defaultColWidth="9.140625" defaultRowHeight="12.75" x14ac:dyDescent="0.2"/>
  <cols>
    <col min="1" max="1" width="3.85546875" style="82" customWidth="1"/>
    <col min="2" max="2" width="17.28515625" style="82" customWidth="1"/>
    <col min="3" max="3" width="12.5703125" style="82" customWidth="1"/>
    <col min="4" max="4" width="9" style="82" customWidth="1"/>
    <col min="5" max="5" width="16" style="82" customWidth="1"/>
    <col min="6" max="6" width="10.5703125" style="82" customWidth="1"/>
    <col min="7" max="7" width="13.85546875" style="82" customWidth="1"/>
    <col min="8" max="8" width="17.42578125" style="82" bestFit="1" customWidth="1"/>
    <col min="9" max="9" width="12.140625" style="82" customWidth="1"/>
    <col min="10" max="10" width="11.140625" style="82" customWidth="1"/>
    <col min="11" max="11" width="9.140625" style="82"/>
    <col min="12" max="12" width="11.42578125" style="82" customWidth="1"/>
    <col min="13" max="13" width="10.28515625" style="82" customWidth="1"/>
    <col min="14" max="14" width="11.85546875" style="82" customWidth="1"/>
    <col min="15" max="15" width="10.42578125" style="82" customWidth="1"/>
    <col min="16" max="16384" width="9.140625" style="82"/>
  </cols>
  <sheetData>
    <row r="1" spans="1:19" s="3" customFormat="1" ht="14.25" x14ac:dyDescent="0.2"/>
    <row r="2" spans="1:19" s="3" customFormat="1" ht="15.75" x14ac:dyDescent="0.2">
      <c r="B2" s="304" t="s">
        <v>772</v>
      </c>
      <c r="C2" s="304"/>
      <c r="D2" s="304"/>
      <c r="E2" s="304"/>
      <c r="F2" s="304"/>
      <c r="G2" s="304"/>
      <c r="H2" s="304"/>
      <c r="I2" s="304"/>
      <c r="J2" s="304"/>
      <c r="K2" s="304"/>
      <c r="L2" s="304"/>
      <c r="M2" s="304"/>
      <c r="N2" s="304"/>
      <c r="O2" s="304"/>
      <c r="P2" s="304"/>
      <c r="Q2" s="304"/>
      <c r="R2" s="304"/>
      <c r="S2" s="304"/>
    </row>
    <row r="3" spans="1:19" s="3" customFormat="1" ht="15" x14ac:dyDescent="0.25">
      <c r="A3" s="4"/>
      <c r="B3" s="374" t="s">
        <v>725</v>
      </c>
      <c r="C3" s="374"/>
      <c r="D3" s="374"/>
      <c r="E3" s="374"/>
      <c r="F3" s="374"/>
      <c r="G3" s="374"/>
      <c r="H3" s="374"/>
      <c r="I3" s="374"/>
      <c r="J3" s="374"/>
      <c r="K3" s="374"/>
      <c r="L3" s="374"/>
      <c r="M3" s="374"/>
      <c r="N3" s="374"/>
      <c r="O3" s="374"/>
      <c r="P3" s="374"/>
      <c r="Q3" s="374"/>
      <c r="R3" s="374"/>
      <c r="S3" s="374"/>
    </row>
    <row r="4" spans="1:19" s="3" customFormat="1" ht="26.25" customHeight="1" x14ac:dyDescent="0.2">
      <c r="A4" s="4"/>
      <c r="B4" s="375" t="s">
        <v>843</v>
      </c>
      <c r="C4" s="375"/>
      <c r="D4" s="375"/>
      <c r="E4" s="375"/>
      <c r="F4" s="375"/>
      <c r="G4" s="375"/>
      <c r="H4" s="375"/>
      <c r="I4" s="375"/>
      <c r="J4" s="375"/>
      <c r="K4" s="375"/>
      <c r="L4" s="375"/>
      <c r="M4" s="375"/>
      <c r="N4" s="375"/>
      <c r="O4" s="375"/>
      <c r="P4" s="375"/>
      <c r="Q4" s="375"/>
      <c r="R4" s="375"/>
      <c r="S4" s="375"/>
    </row>
    <row r="5" spans="1:19" s="3" customFormat="1" ht="13.5" customHeight="1" x14ac:dyDescent="0.2">
      <c r="A5" s="4"/>
      <c r="B5" s="222"/>
      <c r="C5" s="222"/>
      <c r="D5" s="222"/>
      <c r="E5" s="222"/>
      <c r="F5" s="222"/>
      <c r="G5" s="222"/>
      <c r="H5" s="222"/>
      <c r="I5" s="222"/>
      <c r="J5" s="222"/>
      <c r="K5" s="222"/>
      <c r="L5" s="222"/>
      <c r="M5" s="222"/>
      <c r="N5" s="222"/>
      <c r="O5" s="222"/>
      <c r="P5" s="222"/>
      <c r="Q5" s="222"/>
      <c r="R5" s="222"/>
      <c r="S5" s="222"/>
    </row>
    <row r="6" spans="1:19" s="3" customFormat="1" ht="13.5" customHeight="1" x14ac:dyDescent="0.2">
      <c r="A6" s="4"/>
      <c r="B6" s="373" t="s">
        <v>942</v>
      </c>
      <c r="C6" s="373"/>
      <c r="D6" s="373"/>
      <c r="E6" s="373"/>
      <c r="F6" s="22"/>
      <c r="G6" s="222"/>
      <c r="H6" s="222"/>
      <c r="I6" s="222"/>
      <c r="J6" s="222"/>
      <c r="K6" s="222"/>
      <c r="L6" s="222"/>
      <c r="M6" s="222"/>
      <c r="N6" s="222"/>
      <c r="O6" s="222"/>
      <c r="P6" s="222"/>
      <c r="Q6" s="222"/>
      <c r="R6" s="222"/>
      <c r="S6" s="222"/>
    </row>
    <row r="7" spans="1:19" s="3" customFormat="1" ht="14.25" x14ac:dyDescent="0.2"/>
    <row r="8" spans="1:19" s="3" customFormat="1" ht="15.75" x14ac:dyDescent="0.2">
      <c r="B8" s="295" t="s">
        <v>646</v>
      </c>
      <c r="C8" s="296"/>
      <c r="D8" s="296"/>
      <c r="E8" s="296"/>
      <c r="F8" s="296"/>
      <c r="G8" s="296"/>
      <c r="H8" s="296"/>
      <c r="I8" s="296"/>
      <c r="J8" s="296"/>
      <c r="K8" s="296"/>
      <c r="L8" s="296"/>
      <c r="M8" s="296"/>
      <c r="N8" s="296"/>
      <c r="O8" s="296"/>
      <c r="P8" s="296"/>
      <c r="Q8" s="296"/>
      <c r="R8" s="296"/>
      <c r="S8" s="297"/>
    </row>
    <row r="9" spans="1:19" s="3" customFormat="1" ht="38.450000000000003" customHeight="1" x14ac:dyDescent="0.2">
      <c r="B9" s="40" t="s">
        <v>93</v>
      </c>
      <c r="C9" s="364" t="s">
        <v>94</v>
      </c>
      <c r="D9" s="365"/>
      <c r="E9" s="41" t="s">
        <v>95</v>
      </c>
      <c r="F9" s="41" t="s">
        <v>96</v>
      </c>
      <c r="G9" s="364" t="s">
        <v>97</v>
      </c>
      <c r="H9" s="365"/>
      <c r="I9" s="41" t="s">
        <v>98</v>
      </c>
      <c r="J9" s="41" t="s">
        <v>647</v>
      </c>
      <c r="K9" s="364" t="s">
        <v>805</v>
      </c>
      <c r="L9" s="365"/>
      <c r="M9" s="41" t="s">
        <v>102</v>
      </c>
      <c r="N9" s="41" t="s">
        <v>103</v>
      </c>
      <c r="O9" s="364" t="s">
        <v>104</v>
      </c>
      <c r="P9" s="366"/>
      <c r="Q9" s="366"/>
      <c r="R9" s="366"/>
      <c r="S9" s="365"/>
    </row>
    <row r="10" spans="1:19" s="3" customFormat="1" ht="14.25" x14ac:dyDescent="0.2">
      <c r="B10" s="42" t="s">
        <v>105</v>
      </c>
      <c r="C10" s="43"/>
      <c r="D10" s="43"/>
      <c r="E10" s="43"/>
      <c r="F10" s="43"/>
      <c r="G10" s="43"/>
      <c r="H10" s="43"/>
      <c r="I10" s="43"/>
      <c r="J10" s="43"/>
      <c r="K10" s="43"/>
      <c r="L10" s="43"/>
      <c r="M10" s="43"/>
      <c r="N10" s="44"/>
      <c r="O10" s="43"/>
      <c r="P10" s="43"/>
      <c r="Q10" s="43"/>
      <c r="R10" s="43"/>
      <c r="S10" s="44"/>
    </row>
    <row r="11" spans="1:19" s="25" customFormat="1" ht="12" x14ac:dyDescent="0.2">
      <c r="B11" s="104" t="s">
        <v>106</v>
      </c>
      <c r="C11" s="359"/>
      <c r="D11" s="360"/>
      <c r="E11" s="20"/>
      <c r="F11" s="21"/>
      <c r="G11" s="359"/>
      <c r="H11" s="360"/>
      <c r="I11" s="238"/>
      <c r="J11" s="21"/>
      <c r="K11" s="371"/>
      <c r="L11" s="372"/>
      <c r="M11" s="20"/>
      <c r="N11" s="20"/>
      <c r="O11" s="361"/>
      <c r="P11" s="362"/>
      <c r="Q11" s="362"/>
      <c r="R11" s="362"/>
      <c r="S11" s="363"/>
    </row>
    <row r="12" spans="1:19" s="25" customFormat="1" ht="12" x14ac:dyDescent="0.2">
      <c r="B12" s="104" t="s">
        <v>107</v>
      </c>
      <c r="C12" s="359"/>
      <c r="D12" s="360"/>
      <c r="E12" s="20"/>
      <c r="F12" s="21"/>
      <c r="G12" s="359"/>
      <c r="H12" s="360"/>
      <c r="I12" s="238"/>
      <c r="J12" s="21"/>
      <c r="K12" s="371"/>
      <c r="L12" s="372"/>
      <c r="M12" s="20"/>
      <c r="N12" s="20"/>
      <c r="O12" s="361"/>
      <c r="P12" s="362"/>
      <c r="Q12" s="362"/>
      <c r="R12" s="362"/>
      <c r="S12" s="363"/>
    </row>
    <row r="13" spans="1:19" s="25" customFormat="1" ht="12" x14ac:dyDescent="0.2">
      <c r="B13" s="104" t="s">
        <v>108</v>
      </c>
      <c r="C13" s="359"/>
      <c r="D13" s="360"/>
      <c r="E13" s="20"/>
      <c r="F13" s="21"/>
      <c r="G13" s="359"/>
      <c r="H13" s="360"/>
      <c r="I13" s="238"/>
      <c r="J13" s="21"/>
      <c r="K13" s="371"/>
      <c r="L13" s="372"/>
      <c r="M13" s="20"/>
      <c r="N13" s="20"/>
      <c r="O13" s="361"/>
      <c r="P13" s="362"/>
      <c r="Q13" s="362"/>
      <c r="R13" s="362"/>
      <c r="S13" s="363"/>
    </row>
    <row r="14" spans="1:19" s="25" customFormat="1" ht="12" x14ac:dyDescent="0.2">
      <c r="B14" s="105" t="s">
        <v>804</v>
      </c>
      <c r="C14" s="359"/>
      <c r="D14" s="360"/>
      <c r="E14" s="20"/>
      <c r="F14" s="21"/>
      <c r="G14" s="359"/>
      <c r="H14" s="360"/>
      <c r="I14" s="238"/>
      <c r="J14" s="21"/>
      <c r="K14" s="371"/>
      <c r="L14" s="372"/>
      <c r="M14" s="20"/>
      <c r="N14" s="20"/>
      <c r="O14" s="361"/>
      <c r="P14" s="362"/>
      <c r="Q14" s="362"/>
      <c r="R14" s="362"/>
      <c r="S14" s="363"/>
    </row>
    <row r="15" spans="1:19" s="3" customFormat="1" ht="14.25" x14ac:dyDescent="0.2">
      <c r="B15" s="42" t="s">
        <v>109</v>
      </c>
      <c r="C15" s="43"/>
      <c r="D15" s="43"/>
      <c r="E15" s="43"/>
      <c r="F15" s="43"/>
      <c r="G15" s="43"/>
      <c r="H15" s="43"/>
      <c r="I15" s="237"/>
      <c r="J15" s="43"/>
      <c r="K15" s="43"/>
      <c r="L15" s="43"/>
      <c r="M15" s="43"/>
      <c r="N15" s="44"/>
      <c r="O15" s="43"/>
      <c r="P15" s="43"/>
      <c r="Q15" s="43"/>
      <c r="R15" s="43"/>
      <c r="S15" s="44"/>
    </row>
    <row r="16" spans="1:19" s="25" customFormat="1" ht="12" x14ac:dyDescent="0.2">
      <c r="B16" s="104" t="s">
        <v>106</v>
      </c>
      <c r="C16" s="359"/>
      <c r="D16" s="360"/>
      <c r="E16" s="20"/>
      <c r="F16" s="21"/>
      <c r="G16" s="359"/>
      <c r="H16" s="360"/>
      <c r="I16" s="238"/>
      <c r="J16" s="21"/>
      <c r="K16" s="371"/>
      <c r="L16" s="372"/>
      <c r="M16" s="20"/>
      <c r="N16" s="20"/>
      <c r="O16" s="361"/>
      <c r="P16" s="362"/>
      <c r="Q16" s="362"/>
      <c r="R16" s="362"/>
      <c r="S16" s="363"/>
    </row>
    <row r="17" spans="2:19" s="25" customFormat="1" ht="24" x14ac:dyDescent="0.2">
      <c r="B17" s="104" t="s">
        <v>110</v>
      </c>
      <c r="C17" s="359"/>
      <c r="D17" s="360"/>
      <c r="E17" s="20"/>
      <c r="F17" s="21"/>
      <c r="G17" s="359"/>
      <c r="H17" s="360"/>
      <c r="I17" s="238"/>
      <c r="J17" s="21"/>
      <c r="K17" s="371"/>
      <c r="L17" s="372"/>
      <c r="M17" s="20"/>
      <c r="N17" s="20"/>
      <c r="O17" s="361"/>
      <c r="P17" s="362"/>
      <c r="Q17" s="362"/>
      <c r="R17" s="362"/>
      <c r="S17" s="363"/>
    </row>
    <row r="18" spans="2:19" s="25" customFormat="1" ht="12" x14ac:dyDescent="0.2">
      <c r="B18" s="104" t="s">
        <v>111</v>
      </c>
      <c r="C18" s="359"/>
      <c r="D18" s="360"/>
      <c r="E18" s="20"/>
      <c r="F18" s="21"/>
      <c r="G18" s="359"/>
      <c r="H18" s="360"/>
      <c r="I18" s="238"/>
      <c r="J18" s="21"/>
      <c r="K18" s="371"/>
      <c r="L18" s="372"/>
      <c r="M18" s="20"/>
      <c r="N18" s="20"/>
      <c r="O18" s="361"/>
      <c r="P18" s="362"/>
      <c r="Q18" s="362"/>
      <c r="R18" s="362"/>
      <c r="S18" s="363"/>
    </row>
    <row r="19" spans="2:19" s="25" customFormat="1" ht="24" x14ac:dyDescent="0.2">
      <c r="B19" s="104" t="s">
        <v>112</v>
      </c>
      <c r="C19" s="359"/>
      <c r="D19" s="360"/>
      <c r="E19" s="20"/>
      <c r="F19" s="21"/>
      <c r="G19" s="359"/>
      <c r="H19" s="360"/>
      <c r="I19" s="238"/>
      <c r="J19" s="21"/>
      <c r="K19" s="371"/>
      <c r="L19" s="372"/>
      <c r="M19" s="20"/>
      <c r="N19" s="20"/>
      <c r="O19" s="361"/>
      <c r="P19" s="362"/>
      <c r="Q19" s="362"/>
      <c r="R19" s="362"/>
      <c r="S19" s="363"/>
    </row>
    <row r="20" spans="2:19" s="25" customFormat="1" ht="24" x14ac:dyDescent="0.2">
      <c r="B20" s="104" t="s">
        <v>806</v>
      </c>
      <c r="C20" s="359"/>
      <c r="D20" s="360"/>
      <c r="E20" s="20"/>
      <c r="F20" s="21"/>
      <c r="G20" s="359"/>
      <c r="H20" s="360"/>
      <c r="I20" s="238"/>
      <c r="J20" s="21"/>
      <c r="K20" s="371"/>
      <c r="L20" s="372"/>
      <c r="M20" s="20"/>
      <c r="N20" s="20"/>
      <c r="O20" s="361"/>
      <c r="P20" s="362"/>
      <c r="Q20" s="362"/>
      <c r="R20" s="362"/>
      <c r="S20" s="363"/>
    </row>
    <row r="21" spans="2:19" s="25" customFormat="1" ht="12" x14ac:dyDescent="0.2">
      <c r="B21" s="104" t="s">
        <v>114</v>
      </c>
      <c r="C21" s="359"/>
      <c r="D21" s="360"/>
      <c r="E21" s="20"/>
      <c r="F21" s="21"/>
      <c r="G21" s="359"/>
      <c r="H21" s="360"/>
      <c r="I21" s="238"/>
      <c r="J21" s="21"/>
      <c r="K21" s="371"/>
      <c r="L21" s="372"/>
      <c r="M21" s="20"/>
      <c r="N21" s="20"/>
      <c r="O21" s="361"/>
      <c r="P21" s="362"/>
      <c r="Q21" s="362"/>
      <c r="R21" s="362"/>
      <c r="S21" s="363"/>
    </row>
    <row r="22" spans="2:19" s="25" customFormat="1" ht="12" x14ac:dyDescent="0.2">
      <c r="B22" s="104" t="s">
        <v>115</v>
      </c>
      <c r="C22" s="359"/>
      <c r="D22" s="360"/>
      <c r="E22" s="20"/>
      <c r="F22" s="21"/>
      <c r="G22" s="359"/>
      <c r="H22" s="360"/>
      <c r="I22" s="238"/>
      <c r="J22" s="21"/>
      <c r="K22" s="371"/>
      <c r="L22" s="372"/>
      <c r="M22" s="20"/>
      <c r="N22" s="20"/>
      <c r="O22" s="361"/>
      <c r="P22" s="362"/>
      <c r="Q22" s="362"/>
      <c r="R22" s="362"/>
      <c r="S22" s="363"/>
    </row>
    <row r="23" spans="2:19" s="25" customFormat="1" ht="12" x14ac:dyDescent="0.2">
      <c r="B23" s="105" t="s">
        <v>804</v>
      </c>
      <c r="C23" s="359"/>
      <c r="D23" s="360"/>
      <c r="E23" s="20"/>
      <c r="F23" s="21"/>
      <c r="G23" s="359"/>
      <c r="H23" s="360"/>
      <c r="I23" s="238"/>
      <c r="J23" s="21"/>
      <c r="K23" s="371"/>
      <c r="L23" s="372"/>
      <c r="M23" s="20"/>
      <c r="N23" s="20"/>
      <c r="O23" s="361"/>
      <c r="P23" s="362"/>
      <c r="Q23" s="362"/>
      <c r="R23" s="362"/>
      <c r="S23" s="363"/>
    </row>
    <row r="24" spans="2:19" s="25" customFormat="1" ht="12" x14ac:dyDescent="0.2">
      <c r="B24" s="118"/>
      <c r="C24" s="119"/>
      <c r="D24" s="119"/>
      <c r="E24" s="119"/>
      <c r="F24" s="120"/>
      <c r="G24" s="119"/>
      <c r="H24" s="119"/>
      <c r="I24" s="120"/>
      <c r="J24" s="120"/>
      <c r="K24" s="119"/>
      <c r="L24" s="119"/>
    </row>
    <row r="25" spans="2:19" s="25" customFormat="1" ht="55.5" customHeight="1" x14ac:dyDescent="0.2">
      <c r="B25" s="367" t="s">
        <v>780</v>
      </c>
      <c r="C25" s="368"/>
      <c r="D25" s="368"/>
      <c r="E25" s="369"/>
      <c r="F25" s="120"/>
      <c r="G25" s="119"/>
      <c r="H25" s="119"/>
      <c r="I25" s="120"/>
      <c r="J25" s="120"/>
      <c r="K25" s="119"/>
      <c r="L25" s="119"/>
    </row>
    <row r="26" spans="2:19" s="25" customFormat="1" ht="37.5" customHeight="1" x14ac:dyDescent="0.2">
      <c r="B26" s="370" t="s">
        <v>781</v>
      </c>
      <c r="C26" s="370"/>
      <c r="D26" s="359"/>
      <c r="E26" s="360"/>
      <c r="F26" s="120"/>
      <c r="G26" s="120"/>
      <c r="H26" s="120"/>
      <c r="I26" s="120"/>
      <c r="J26" s="120"/>
      <c r="K26" s="120"/>
      <c r="L26" s="120"/>
      <c r="M26" s="120"/>
      <c r="N26" s="120"/>
    </row>
    <row r="27" spans="2:19" s="25" customFormat="1" ht="55.5" customHeight="1" x14ac:dyDescent="0.2">
      <c r="B27" s="370" t="s">
        <v>855</v>
      </c>
      <c r="C27" s="370"/>
      <c r="D27" s="359"/>
      <c r="E27" s="360"/>
      <c r="F27" s="120"/>
      <c r="G27" s="120"/>
      <c r="H27" s="120"/>
      <c r="I27" s="120"/>
      <c r="J27" s="120"/>
      <c r="K27" s="120"/>
      <c r="L27" s="120"/>
      <c r="M27" s="120"/>
      <c r="N27" s="120"/>
    </row>
    <row r="28" spans="2:19" s="3" customFormat="1" ht="14.25" x14ac:dyDescent="0.2"/>
    <row r="29" spans="2:19" s="3" customFormat="1" ht="15.75" x14ac:dyDescent="0.2">
      <c r="B29" s="307" t="s">
        <v>689</v>
      </c>
      <c r="C29" s="307"/>
      <c r="D29" s="307"/>
      <c r="E29" s="307"/>
      <c r="F29" s="307"/>
      <c r="G29" s="307"/>
      <c r="H29" s="307"/>
      <c r="I29" s="307"/>
      <c r="J29" s="307"/>
      <c r="K29" s="307"/>
      <c r="L29" s="307"/>
      <c r="M29" s="307"/>
      <c r="N29" s="307"/>
      <c r="O29" s="307"/>
      <c r="P29" s="307"/>
      <c r="Q29" s="307"/>
      <c r="R29" s="307"/>
      <c r="S29" s="307"/>
    </row>
    <row r="30" spans="2:19" s="3" customFormat="1" ht="51" x14ac:dyDescent="0.2">
      <c r="B30" s="40" t="s">
        <v>93</v>
      </c>
      <c r="C30" s="364" t="s">
        <v>94</v>
      </c>
      <c r="D30" s="365"/>
      <c r="E30" s="41" t="s">
        <v>95</v>
      </c>
      <c r="F30" s="41" t="s">
        <v>96</v>
      </c>
      <c r="G30" s="41" t="s">
        <v>551</v>
      </c>
      <c r="H30" s="41" t="s">
        <v>230</v>
      </c>
      <c r="I30" s="364" t="s">
        <v>97</v>
      </c>
      <c r="J30" s="365"/>
      <c r="K30" s="144" t="s">
        <v>181</v>
      </c>
      <c r="L30" s="41" t="s">
        <v>856</v>
      </c>
      <c r="M30" s="41" t="s">
        <v>690</v>
      </c>
      <c r="N30" s="157" t="s">
        <v>857</v>
      </c>
      <c r="O30" s="364" t="s">
        <v>104</v>
      </c>
      <c r="P30" s="366"/>
      <c r="Q30" s="366"/>
      <c r="R30" s="366"/>
      <c r="S30" s="365"/>
    </row>
    <row r="31" spans="2:19" s="3" customFormat="1" ht="14.25" x14ac:dyDescent="0.2">
      <c r="B31" s="42" t="s">
        <v>105</v>
      </c>
      <c r="C31" s="43"/>
      <c r="D31" s="43"/>
      <c r="E31" s="43"/>
      <c r="F31" s="43"/>
      <c r="G31" s="43"/>
      <c r="H31" s="43"/>
      <c r="I31" s="43"/>
      <c r="J31" s="43"/>
      <c r="K31" s="43"/>
      <c r="L31" s="43"/>
      <c r="M31" s="43"/>
      <c r="N31" s="43"/>
      <c r="O31" s="43"/>
      <c r="P31" s="43"/>
      <c r="Q31" s="43"/>
      <c r="R31" s="43"/>
      <c r="S31" s="44"/>
    </row>
    <row r="32" spans="2:19" s="25" customFormat="1" ht="12" x14ac:dyDescent="0.2">
      <c r="B32" s="104" t="s">
        <v>106</v>
      </c>
      <c r="C32" s="359"/>
      <c r="D32" s="360"/>
      <c r="E32" s="20"/>
      <c r="F32" s="20"/>
      <c r="G32" s="20"/>
      <c r="H32" s="20"/>
      <c r="I32" s="359"/>
      <c r="J32" s="360"/>
      <c r="K32" s="156"/>
      <c r="L32" s="21"/>
      <c r="M32" s="162"/>
      <c r="N32" s="236"/>
      <c r="O32" s="361"/>
      <c r="P32" s="362"/>
      <c r="Q32" s="362"/>
      <c r="R32" s="362"/>
      <c r="S32" s="363"/>
    </row>
    <row r="33" spans="2:19" s="25" customFormat="1" ht="12" x14ac:dyDescent="0.2">
      <c r="B33" s="104" t="s">
        <v>107</v>
      </c>
      <c r="C33" s="359"/>
      <c r="D33" s="360"/>
      <c r="E33" s="20"/>
      <c r="F33" s="20"/>
      <c r="G33" s="20"/>
      <c r="H33" s="20"/>
      <c r="I33" s="359"/>
      <c r="J33" s="360"/>
      <c r="K33" s="156"/>
      <c r="L33" s="21"/>
      <c r="M33" s="162"/>
      <c r="N33" s="236"/>
      <c r="O33" s="361"/>
      <c r="P33" s="362"/>
      <c r="Q33" s="362"/>
      <c r="R33" s="362"/>
      <c r="S33" s="363"/>
    </row>
    <row r="34" spans="2:19" s="25" customFormat="1" ht="12" x14ac:dyDescent="0.2">
      <c r="B34" s="104" t="s">
        <v>108</v>
      </c>
      <c r="C34" s="359"/>
      <c r="D34" s="360"/>
      <c r="E34" s="20"/>
      <c r="F34" s="20"/>
      <c r="G34" s="20"/>
      <c r="H34" s="20"/>
      <c r="I34" s="359"/>
      <c r="J34" s="360"/>
      <c r="K34" s="156"/>
      <c r="L34" s="21"/>
      <c r="M34" s="162"/>
      <c r="N34" s="236"/>
      <c r="O34" s="361"/>
      <c r="P34" s="362"/>
      <c r="Q34" s="362"/>
      <c r="R34" s="362"/>
      <c r="S34" s="363"/>
    </row>
    <row r="35" spans="2:19" s="25" customFormat="1" ht="12" x14ac:dyDescent="0.2">
      <c r="B35" s="105" t="s">
        <v>804</v>
      </c>
      <c r="C35" s="359"/>
      <c r="D35" s="360"/>
      <c r="E35" s="20"/>
      <c r="F35" s="20"/>
      <c r="G35" s="20"/>
      <c r="H35" s="20"/>
      <c r="I35" s="359"/>
      <c r="J35" s="360"/>
      <c r="K35" s="156"/>
      <c r="L35" s="21"/>
      <c r="M35" s="162"/>
      <c r="N35" s="236"/>
      <c r="O35" s="361"/>
      <c r="P35" s="362"/>
      <c r="Q35" s="362"/>
      <c r="R35" s="362"/>
      <c r="S35" s="363"/>
    </row>
    <row r="36" spans="2:19" s="3" customFormat="1" ht="14.25" x14ac:dyDescent="0.2">
      <c r="B36" s="42" t="s">
        <v>109</v>
      </c>
      <c r="C36" s="43"/>
      <c r="D36" s="43"/>
      <c r="E36" s="43"/>
      <c r="F36" s="43"/>
      <c r="G36" s="43"/>
      <c r="H36" s="43"/>
      <c r="I36" s="43"/>
      <c r="J36" s="43"/>
      <c r="K36" s="43"/>
      <c r="L36" s="43"/>
      <c r="M36" s="43"/>
      <c r="N36" s="237"/>
      <c r="O36" s="43"/>
      <c r="P36" s="43"/>
      <c r="Q36" s="43"/>
      <c r="R36" s="43"/>
      <c r="S36" s="44"/>
    </row>
    <row r="37" spans="2:19" s="25" customFormat="1" ht="12" x14ac:dyDescent="0.2">
      <c r="B37" s="104" t="s">
        <v>106</v>
      </c>
      <c r="C37" s="359"/>
      <c r="D37" s="360"/>
      <c r="E37" s="20"/>
      <c r="F37" s="20"/>
      <c r="G37" s="20"/>
      <c r="H37" s="20"/>
      <c r="I37" s="359"/>
      <c r="J37" s="360"/>
      <c r="K37" s="156"/>
      <c r="L37" s="21"/>
      <c r="M37" s="21"/>
      <c r="N37" s="236"/>
      <c r="O37" s="361"/>
      <c r="P37" s="362"/>
      <c r="Q37" s="362"/>
      <c r="R37" s="362"/>
      <c r="S37" s="363"/>
    </row>
    <row r="38" spans="2:19" s="25" customFormat="1" ht="24" x14ac:dyDescent="0.2">
      <c r="B38" s="104" t="s">
        <v>110</v>
      </c>
      <c r="C38" s="359"/>
      <c r="D38" s="360"/>
      <c r="E38" s="20"/>
      <c r="F38" s="20"/>
      <c r="G38" s="20"/>
      <c r="H38" s="20"/>
      <c r="I38" s="359"/>
      <c r="J38" s="360"/>
      <c r="K38" s="156"/>
      <c r="L38" s="21"/>
      <c r="M38" s="21"/>
      <c r="N38" s="236"/>
      <c r="O38" s="361"/>
      <c r="P38" s="362"/>
      <c r="Q38" s="362"/>
      <c r="R38" s="362"/>
      <c r="S38" s="363"/>
    </row>
    <row r="39" spans="2:19" s="25" customFormat="1" ht="12" x14ac:dyDescent="0.2">
      <c r="B39" s="104" t="s">
        <v>111</v>
      </c>
      <c r="C39" s="359"/>
      <c r="D39" s="360"/>
      <c r="E39" s="20"/>
      <c r="F39" s="20"/>
      <c r="G39" s="20"/>
      <c r="H39" s="20"/>
      <c r="I39" s="359"/>
      <c r="J39" s="360"/>
      <c r="K39" s="156"/>
      <c r="L39" s="21"/>
      <c r="M39" s="21"/>
      <c r="N39" s="236"/>
      <c r="O39" s="361"/>
      <c r="P39" s="362"/>
      <c r="Q39" s="362"/>
      <c r="R39" s="362"/>
      <c r="S39" s="363"/>
    </row>
    <row r="40" spans="2:19" s="25" customFormat="1" ht="24" x14ac:dyDescent="0.2">
      <c r="B40" s="104" t="s">
        <v>112</v>
      </c>
      <c r="C40" s="359"/>
      <c r="D40" s="360"/>
      <c r="E40" s="20"/>
      <c r="F40" s="20"/>
      <c r="G40" s="20"/>
      <c r="H40" s="20"/>
      <c r="I40" s="359"/>
      <c r="J40" s="360"/>
      <c r="K40" s="156"/>
      <c r="L40" s="21"/>
      <c r="M40" s="21"/>
      <c r="N40" s="236"/>
      <c r="O40" s="361"/>
      <c r="P40" s="362"/>
      <c r="Q40" s="362"/>
      <c r="R40" s="362"/>
      <c r="S40" s="363"/>
    </row>
    <row r="41" spans="2:19" s="25" customFormat="1" ht="24" x14ac:dyDescent="0.2">
      <c r="B41" s="104" t="s">
        <v>806</v>
      </c>
      <c r="C41" s="359"/>
      <c r="D41" s="360"/>
      <c r="E41" s="20"/>
      <c r="F41" s="20"/>
      <c r="G41" s="20"/>
      <c r="H41" s="20"/>
      <c r="I41" s="359"/>
      <c r="J41" s="360"/>
      <c r="K41" s="156"/>
      <c r="L41" s="21"/>
      <c r="M41" s="21"/>
      <c r="N41" s="236"/>
      <c r="O41" s="361"/>
      <c r="P41" s="362"/>
      <c r="Q41" s="362"/>
      <c r="R41" s="362"/>
      <c r="S41" s="363"/>
    </row>
    <row r="42" spans="2:19" s="25" customFormat="1" ht="12" x14ac:dyDescent="0.2">
      <c r="B42" s="104" t="s">
        <v>114</v>
      </c>
      <c r="C42" s="359"/>
      <c r="D42" s="360"/>
      <c r="E42" s="20"/>
      <c r="F42" s="20"/>
      <c r="G42" s="20"/>
      <c r="H42" s="20"/>
      <c r="I42" s="359"/>
      <c r="J42" s="360"/>
      <c r="K42" s="156"/>
      <c r="L42" s="21"/>
      <c r="M42" s="21"/>
      <c r="N42" s="236"/>
      <c r="O42" s="361"/>
      <c r="P42" s="362"/>
      <c r="Q42" s="362"/>
      <c r="R42" s="362"/>
      <c r="S42" s="363"/>
    </row>
    <row r="43" spans="2:19" s="25" customFormat="1" ht="12" x14ac:dyDescent="0.2">
      <c r="B43" s="104" t="s">
        <v>115</v>
      </c>
      <c r="C43" s="359"/>
      <c r="D43" s="360"/>
      <c r="E43" s="20"/>
      <c r="F43" s="20"/>
      <c r="G43" s="20"/>
      <c r="H43" s="20"/>
      <c r="I43" s="359"/>
      <c r="J43" s="360"/>
      <c r="K43" s="156"/>
      <c r="L43" s="21"/>
      <c r="M43" s="21"/>
      <c r="N43" s="236"/>
      <c r="O43" s="361"/>
      <c r="P43" s="362"/>
      <c r="Q43" s="362"/>
      <c r="R43" s="362"/>
      <c r="S43" s="363"/>
    </row>
    <row r="44" spans="2:19" s="25" customFormat="1" ht="12" x14ac:dyDescent="0.2">
      <c r="B44" s="105" t="s">
        <v>804</v>
      </c>
      <c r="C44" s="359"/>
      <c r="D44" s="360"/>
      <c r="E44" s="20"/>
      <c r="F44" s="20"/>
      <c r="G44" s="20"/>
      <c r="H44" s="20"/>
      <c r="I44" s="359"/>
      <c r="J44" s="360"/>
      <c r="K44" s="156"/>
      <c r="L44" s="21"/>
      <c r="M44" s="21"/>
      <c r="N44" s="236"/>
      <c r="O44" s="361"/>
      <c r="P44" s="362"/>
      <c r="Q44" s="362"/>
      <c r="R44" s="362"/>
      <c r="S44" s="363"/>
    </row>
    <row r="45" spans="2:19" s="3" customFormat="1" ht="14.25" x14ac:dyDescent="0.2"/>
    <row r="46" spans="2:19" s="3" customFormat="1" ht="15.75" x14ac:dyDescent="0.2">
      <c r="B46" s="307" t="s">
        <v>817</v>
      </c>
      <c r="C46" s="307"/>
      <c r="D46" s="307"/>
      <c r="E46" s="307"/>
    </row>
    <row r="47" spans="2:19" s="3" customFormat="1" ht="25.5" x14ac:dyDescent="0.2">
      <c r="B47" s="37" t="s">
        <v>94</v>
      </c>
      <c r="C47" s="36" t="s">
        <v>529</v>
      </c>
      <c r="D47" s="305" t="s">
        <v>104</v>
      </c>
      <c r="E47" s="306"/>
    </row>
    <row r="48" spans="2:19" s="3" customFormat="1" ht="14.25" x14ac:dyDescent="0.2">
      <c r="B48" s="153"/>
      <c r="C48" s="170"/>
      <c r="D48" s="290"/>
      <c r="E48" s="291"/>
    </row>
    <row r="49" spans="2:5" s="3" customFormat="1" ht="14.25" x14ac:dyDescent="0.2">
      <c r="B49" s="153"/>
      <c r="C49" s="170"/>
      <c r="D49" s="290"/>
      <c r="E49" s="291"/>
    </row>
    <row r="50" spans="2:5" s="3" customFormat="1" ht="14.25" x14ac:dyDescent="0.2">
      <c r="B50" s="153"/>
      <c r="C50" s="170"/>
      <c r="D50" s="290"/>
      <c r="E50" s="291"/>
    </row>
    <row r="51" spans="2:5" s="3" customFormat="1" ht="14.25" x14ac:dyDescent="0.2">
      <c r="B51" s="153"/>
      <c r="C51" s="170"/>
      <c r="D51" s="290"/>
      <c r="E51" s="291"/>
    </row>
    <row r="52" spans="2:5" s="3" customFormat="1" ht="14.25" x14ac:dyDescent="0.2">
      <c r="B52" s="153"/>
      <c r="C52" s="170"/>
      <c r="D52" s="290"/>
      <c r="E52" s="291"/>
    </row>
  </sheetData>
  <sheetProtection algorithmName="SHA-512" hashValue="leGlOkK0SVWBXVxL57e4k51mtqYHj1p26jOnE8n+KKSoQ30x8RfIGxBSKJA8GlDTakXFWbGGPWixCn7gmE/KQQ==" saltValue="6heL7zhvcvxJmA7G3mWR4A==" spinCount="100000" sheet="1" formatColumns="0" formatRows="0" insertRows="0"/>
  <mergeCells count="109">
    <mergeCell ref="B6:E6"/>
    <mergeCell ref="B2:S2"/>
    <mergeCell ref="B3:S3"/>
    <mergeCell ref="B4:S4"/>
    <mergeCell ref="G21:H21"/>
    <mergeCell ref="K21:L21"/>
    <mergeCell ref="O21:S21"/>
    <mergeCell ref="G22:H22"/>
    <mergeCell ref="K22:L22"/>
    <mergeCell ref="O22:S22"/>
    <mergeCell ref="C20:D20"/>
    <mergeCell ref="C19:D19"/>
    <mergeCell ref="G19:H19"/>
    <mergeCell ref="K19:L19"/>
    <mergeCell ref="O19:S19"/>
    <mergeCell ref="G20:H20"/>
    <mergeCell ref="K20:L20"/>
    <mergeCell ref="O20:S20"/>
    <mergeCell ref="B8:S8"/>
    <mergeCell ref="O9:S9"/>
    <mergeCell ref="O11:S11"/>
    <mergeCell ref="O12:S12"/>
    <mergeCell ref="O13:S13"/>
    <mergeCell ref="O14:S14"/>
    <mergeCell ref="O16:S16"/>
    <mergeCell ref="K9:L9"/>
    <mergeCell ref="K11:L11"/>
    <mergeCell ref="K12:L12"/>
    <mergeCell ref="K13:L13"/>
    <mergeCell ref="K14:L14"/>
    <mergeCell ref="K16:L16"/>
    <mergeCell ref="K17:L17"/>
    <mergeCell ref="K18:L18"/>
    <mergeCell ref="C16:D16"/>
    <mergeCell ref="G16:H16"/>
    <mergeCell ref="C17:D17"/>
    <mergeCell ref="G13:H13"/>
    <mergeCell ref="C14:D14"/>
    <mergeCell ref="G14:H14"/>
    <mergeCell ref="C9:D9"/>
    <mergeCell ref="G9:H9"/>
    <mergeCell ref="C11:D11"/>
    <mergeCell ref="G11:H11"/>
    <mergeCell ref="C12:D12"/>
    <mergeCell ref="G12:H12"/>
    <mergeCell ref="C13:D13"/>
    <mergeCell ref="I30:J30"/>
    <mergeCell ref="O30:S30"/>
    <mergeCell ref="G17:H17"/>
    <mergeCell ref="D27:E27"/>
    <mergeCell ref="D26:E26"/>
    <mergeCell ref="B25:E25"/>
    <mergeCell ref="C21:D21"/>
    <mergeCell ref="C22:D22"/>
    <mergeCell ref="O17:S17"/>
    <mergeCell ref="O18:S18"/>
    <mergeCell ref="O23:S23"/>
    <mergeCell ref="B29:S29"/>
    <mergeCell ref="C30:D30"/>
    <mergeCell ref="B27:C27"/>
    <mergeCell ref="B26:C26"/>
    <mergeCell ref="C23:D23"/>
    <mergeCell ref="G23:H23"/>
    <mergeCell ref="C18:D18"/>
    <mergeCell ref="G18:H18"/>
    <mergeCell ref="K23:L23"/>
    <mergeCell ref="C32:D32"/>
    <mergeCell ref="I32:J32"/>
    <mergeCell ref="O32:S32"/>
    <mergeCell ref="C33:D33"/>
    <mergeCell ref="I33:J33"/>
    <mergeCell ref="O33:S33"/>
    <mergeCell ref="C34:D34"/>
    <mergeCell ref="I34:J34"/>
    <mergeCell ref="O34:S34"/>
    <mergeCell ref="I41:J41"/>
    <mergeCell ref="C35:D35"/>
    <mergeCell ref="I35:J35"/>
    <mergeCell ref="O35:S35"/>
    <mergeCell ref="C37:D37"/>
    <mergeCell ref="I37:J37"/>
    <mergeCell ref="O37:S37"/>
    <mergeCell ref="C43:D43"/>
    <mergeCell ref="I43:J43"/>
    <mergeCell ref="O43:S43"/>
    <mergeCell ref="C42:D42"/>
    <mergeCell ref="I42:J42"/>
    <mergeCell ref="O42:S42"/>
    <mergeCell ref="O41:S41"/>
    <mergeCell ref="C38:D38"/>
    <mergeCell ref="I38:J38"/>
    <mergeCell ref="O38:S38"/>
    <mergeCell ref="C39:D39"/>
    <mergeCell ref="I39:J39"/>
    <mergeCell ref="O39:S39"/>
    <mergeCell ref="C40:D40"/>
    <mergeCell ref="I40:J40"/>
    <mergeCell ref="O40:S40"/>
    <mergeCell ref="C41:D41"/>
    <mergeCell ref="D52:E52"/>
    <mergeCell ref="C44:D44"/>
    <mergeCell ref="I44:J44"/>
    <mergeCell ref="O44:S44"/>
    <mergeCell ref="B46:E46"/>
    <mergeCell ref="D47:E47"/>
    <mergeCell ref="D48:E48"/>
    <mergeCell ref="D49:E49"/>
    <mergeCell ref="D50:E50"/>
    <mergeCell ref="D51:E51"/>
  </mergeCells>
  <dataValidations count="6">
    <dataValidation type="list" allowBlank="1" showInputMessage="1" sqref="M11:M14 M16:M23" xr:uid="{FBD2569E-0619-414E-A9F5-1E95F082E1FF}">
      <formula1>DD_Ventilation_DuctLeakiness</formula1>
    </dataValidation>
    <dataValidation type="list" allowBlank="1" showInputMessage="1" sqref="H24:H25 G16:H23 G24 G11:H14" xr:uid="{34327D0B-C007-4F76-A5C7-E2E654FAE7F0}">
      <formula1>DD_Ventilation_LocationofEquipment</formula1>
    </dataValidation>
    <dataValidation type="list" allowBlank="1" showInputMessage="1" sqref="E24" xr:uid="{7CA35505-5442-4B00-9746-64E64995BC79}">
      <formula1>DD_Ventilation_SystemType</formula1>
    </dataValidation>
    <dataValidation allowBlank="1" showInputMessage="1" sqref="G25 F32:H35 F37:H44" xr:uid="{BDFFDBEC-14A9-4D5E-B76B-ECE848E1E28A}"/>
    <dataValidation type="list" allowBlank="1" showInputMessage="1" showErrorMessage="1" sqref="I37:J44 I32:J35" xr:uid="{821C8A46-5DA0-4FAA-9C0F-374E13475B1F}">
      <formula1>DD_Ventilation_LocationofEquipment</formula1>
    </dataValidation>
    <dataValidation type="list" allowBlank="1" showInputMessage="1" showErrorMessage="1" sqref="F6" xr:uid="{D749F792-CE4A-4D25-A8F6-25B4FB0D5CC0}">
      <formula1>"Yes,No"</formula1>
    </dataValidation>
  </dataValidation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4266231-E2E8-4FFA-9D22-B65C5E3840FA}">
          <x14:formula1>
            <xm:f>'Data Validation'!$I$120:$I$123</xm:f>
          </x14:formula1>
          <xm:sqref>L12:L14 J11:J14 J16:J25 L16:L23</xm:sqref>
        </x14:dataValidation>
        <x14:dataValidation type="list" allowBlank="1" showInputMessage="1" xr:uid="{8A79CDE8-7834-4DDE-B451-DB279E634E7B}">
          <x14:formula1>
            <xm:f>'Data Validation'!$C$120:$C$122</xm:f>
          </x14:formula1>
          <xm:sqref>E11:E14 E16:E23</xm:sqref>
        </x14:dataValidation>
        <x14:dataValidation type="list" allowBlank="1" showInputMessage="1" showErrorMessage="1" xr:uid="{65239B67-FD69-42C4-9B2C-298F56220D68}">
          <x14:formula1>
            <xm:f>'Data Validation'!$L$120:$L$121</xm:f>
          </x14:formula1>
          <xm:sqref>D26</xm:sqref>
        </x14:dataValidation>
        <x14:dataValidation type="list" allowBlank="1" showInputMessage="1" showErrorMessage="1" xr:uid="{6A691330-8A58-4CF2-A2DE-FCD1A5B42D76}">
          <x14:formula1>
            <xm:f>'Data Validation'!$H$120:$H$123</xm:f>
          </x14:formula1>
          <xm:sqref>N11:N14 N16:N23</xm:sqref>
        </x14:dataValidation>
        <x14:dataValidation type="list" allowBlank="1" showInputMessage="1" showErrorMessage="1" xr:uid="{9235D397-4A9F-4B45-A96D-7994322BBB5B}">
          <x14:formula1>
            <xm:f>'Data Validation'!$C$120:$C$122</xm:f>
          </x14:formula1>
          <xm:sqref>E32:E35 E37:E44</xm:sqref>
        </x14:dataValidation>
        <x14:dataValidation type="list" allowBlank="1" showInputMessage="1" showErrorMessage="1" xr:uid="{7E66E77D-4435-421F-A8AD-B44B970F751D}">
          <x14:formula1>
            <xm:f>'Data Validation'!$J$120:$J$124</xm:f>
          </x14:formula1>
          <xm:sqref>K32:K35 K37:K44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EB66-F781-40EE-82AB-FD0C368CDA13}">
  <sheetPr codeName="Sheet9">
    <tabColor theme="4" tint="0.39997558519241921"/>
  </sheetPr>
  <dimension ref="A1:S115"/>
  <sheetViews>
    <sheetView showGridLines="0" zoomScaleNormal="100" workbookViewId="0"/>
  </sheetViews>
  <sheetFormatPr defaultColWidth="9.140625" defaultRowHeight="12.75" x14ac:dyDescent="0.2"/>
  <cols>
    <col min="1" max="1" width="3.85546875" style="82" customWidth="1"/>
    <col min="2" max="2" width="17.28515625" style="82" customWidth="1"/>
    <col min="3" max="3" width="19.28515625" style="82" customWidth="1"/>
    <col min="4" max="4" width="9" style="82" customWidth="1"/>
    <col min="5" max="5" width="16" style="82" customWidth="1"/>
    <col min="6" max="6" width="15.7109375" style="82" customWidth="1"/>
    <col min="7" max="7" width="12.7109375" style="82" customWidth="1"/>
    <col min="8" max="8" width="17.42578125" style="82" bestFit="1" customWidth="1"/>
    <col min="9" max="9" width="18" style="82" customWidth="1"/>
    <col min="10" max="10" width="25.42578125" style="82" customWidth="1"/>
    <col min="11" max="11" width="9.140625" style="82"/>
    <col min="12" max="12" width="11.42578125" style="82" customWidth="1"/>
    <col min="13" max="16384" width="9.140625" style="82"/>
  </cols>
  <sheetData>
    <row r="1" spans="1:19" s="3" customFormat="1" ht="14.25" x14ac:dyDescent="0.2"/>
    <row r="2" spans="1:19" s="3" customFormat="1" ht="15.75" x14ac:dyDescent="0.2">
      <c r="B2" s="304" t="s">
        <v>819</v>
      </c>
      <c r="C2" s="304"/>
      <c r="D2" s="304"/>
      <c r="E2" s="304"/>
      <c r="F2" s="304"/>
      <c r="G2" s="304"/>
      <c r="H2" s="304"/>
      <c r="I2" s="304"/>
      <c r="J2" s="304"/>
      <c r="K2" s="304"/>
      <c r="L2" s="304"/>
      <c r="M2" s="304"/>
      <c r="N2" s="82"/>
      <c r="O2" s="82"/>
      <c r="P2" s="82"/>
      <c r="Q2" s="82"/>
      <c r="R2" s="82"/>
      <c r="S2" s="82"/>
    </row>
    <row r="3" spans="1:19" s="3" customFormat="1" ht="15" x14ac:dyDescent="0.25">
      <c r="A3" s="4"/>
      <c r="B3" s="374" t="s">
        <v>725</v>
      </c>
      <c r="C3" s="374"/>
      <c r="D3" s="374"/>
      <c r="E3" s="374"/>
      <c r="F3" s="374"/>
      <c r="G3" s="374"/>
      <c r="H3" s="374"/>
      <c r="I3" s="374"/>
      <c r="J3" s="374"/>
      <c r="K3" s="374"/>
      <c r="L3" s="374"/>
      <c r="M3" s="374"/>
      <c r="N3" s="82"/>
      <c r="O3" s="82"/>
      <c r="P3" s="82"/>
      <c r="Q3" s="82"/>
      <c r="R3" s="82"/>
      <c r="S3" s="82"/>
    </row>
    <row r="4" spans="1:19" s="3" customFormat="1" ht="14.25" x14ac:dyDescent="0.2">
      <c r="A4" s="4"/>
      <c r="B4" s="380" t="s">
        <v>745</v>
      </c>
      <c r="C4" s="380"/>
      <c r="D4" s="380"/>
      <c r="E4" s="380"/>
      <c r="F4" s="380"/>
      <c r="G4" s="380"/>
      <c r="H4" s="380"/>
      <c r="I4" s="380"/>
      <c r="J4" s="380"/>
      <c r="K4" s="380"/>
      <c r="L4" s="380"/>
      <c r="M4" s="380"/>
      <c r="N4" s="82"/>
      <c r="O4" s="82"/>
      <c r="P4" s="82"/>
      <c r="Q4" s="82"/>
      <c r="R4" s="82"/>
      <c r="S4" s="82"/>
    </row>
    <row r="5" spans="1:19" s="3" customFormat="1" ht="14.25" x14ac:dyDescent="0.2"/>
    <row r="6" spans="1:19" ht="15.75" x14ac:dyDescent="0.2">
      <c r="B6" s="307" t="s">
        <v>631</v>
      </c>
      <c r="C6" s="307"/>
      <c r="D6" s="307"/>
      <c r="E6" s="307"/>
      <c r="F6" s="307"/>
      <c r="G6" s="307"/>
      <c r="H6" s="307"/>
      <c r="I6" s="307"/>
      <c r="J6" s="307"/>
      <c r="K6" s="307"/>
      <c r="L6" s="307"/>
      <c r="M6" s="307"/>
    </row>
    <row r="7" spans="1:19" ht="12.75" customHeight="1" x14ac:dyDescent="0.2">
      <c r="B7" s="341" t="s">
        <v>724</v>
      </c>
      <c r="C7" s="45" t="s">
        <v>545</v>
      </c>
      <c r="D7" s="378" t="s">
        <v>632</v>
      </c>
      <c r="E7" s="378" t="s">
        <v>633</v>
      </c>
      <c r="F7" s="378" t="s">
        <v>782</v>
      </c>
      <c r="G7" s="378" t="s">
        <v>634</v>
      </c>
      <c r="H7" s="378" t="s">
        <v>783</v>
      </c>
      <c r="I7" s="378" t="s">
        <v>635</v>
      </c>
      <c r="J7" s="378" t="s">
        <v>784</v>
      </c>
      <c r="K7" s="334" t="s">
        <v>104</v>
      </c>
      <c r="L7" s="335"/>
      <c r="M7" s="336"/>
    </row>
    <row r="8" spans="1:19" ht="38.450000000000003" customHeight="1" x14ac:dyDescent="0.2">
      <c r="B8" s="342"/>
      <c r="C8" s="155" t="s">
        <v>549</v>
      </c>
      <c r="D8" s="379"/>
      <c r="E8" s="379"/>
      <c r="F8" s="379"/>
      <c r="G8" s="379"/>
      <c r="H8" s="379"/>
      <c r="I8" s="379"/>
      <c r="J8" s="379"/>
      <c r="K8" s="355"/>
      <c r="L8" s="377"/>
      <c r="M8" s="356"/>
    </row>
    <row r="9" spans="1:19" x14ac:dyDescent="0.2">
      <c r="B9" s="124" t="s">
        <v>738</v>
      </c>
      <c r="C9" s="94"/>
      <c r="D9" s="121"/>
      <c r="E9" s="121"/>
      <c r="F9" s="121"/>
      <c r="G9" s="121"/>
      <c r="H9" s="121"/>
      <c r="I9" s="121"/>
      <c r="J9" s="122"/>
      <c r="K9" s="75"/>
      <c r="L9" s="75"/>
      <c r="M9" s="76"/>
    </row>
    <row r="10" spans="1:19" x14ac:dyDescent="0.2">
      <c r="B10" s="149"/>
      <c r="C10" s="149"/>
      <c r="D10" s="150"/>
      <c r="E10" s="150"/>
      <c r="F10" s="150"/>
      <c r="G10" s="150"/>
      <c r="H10" s="150"/>
      <c r="I10" s="150"/>
      <c r="J10" s="150"/>
      <c r="K10" s="327"/>
      <c r="L10" s="327"/>
      <c r="M10" s="327"/>
    </row>
    <row r="11" spans="1:19" x14ac:dyDescent="0.2">
      <c r="B11" s="151"/>
      <c r="C11" s="151"/>
      <c r="D11" s="174"/>
      <c r="E11" s="174"/>
      <c r="F11" s="174"/>
      <c r="G11" s="174"/>
      <c r="H11" s="174"/>
      <c r="I11" s="174"/>
      <c r="J11" s="174"/>
      <c r="K11" s="327"/>
      <c r="L11" s="327"/>
      <c r="M11" s="327"/>
    </row>
    <row r="12" spans="1:19" x14ac:dyDescent="0.2">
      <c r="B12" s="151"/>
      <c r="C12" s="151"/>
      <c r="D12" s="174"/>
      <c r="E12" s="174"/>
      <c r="F12" s="174"/>
      <c r="G12" s="174"/>
      <c r="H12" s="174"/>
      <c r="I12" s="174"/>
      <c r="J12" s="174"/>
      <c r="K12" s="327"/>
      <c r="L12" s="327"/>
      <c r="M12" s="327"/>
    </row>
    <row r="13" spans="1:19" x14ac:dyDescent="0.2">
      <c r="B13" s="151"/>
      <c r="C13" s="151"/>
      <c r="D13" s="174"/>
      <c r="E13" s="174"/>
      <c r="F13" s="174"/>
      <c r="G13" s="174"/>
      <c r="H13" s="174"/>
      <c r="I13" s="174"/>
      <c r="J13" s="174"/>
      <c r="K13" s="327"/>
      <c r="L13" s="327"/>
      <c r="M13" s="327"/>
    </row>
    <row r="14" spans="1:19" x14ac:dyDescent="0.2">
      <c r="B14" s="151"/>
      <c r="C14" s="151"/>
      <c r="D14" s="174"/>
      <c r="E14" s="174"/>
      <c r="F14" s="174"/>
      <c r="G14" s="174"/>
      <c r="H14" s="174"/>
      <c r="I14" s="174"/>
      <c r="J14" s="174"/>
      <c r="K14" s="327"/>
      <c r="L14" s="327"/>
      <c r="M14" s="327"/>
    </row>
    <row r="15" spans="1:19" x14ac:dyDescent="0.2">
      <c r="B15" s="123" t="s">
        <v>800</v>
      </c>
      <c r="C15" s="94"/>
      <c r="D15" s="121"/>
      <c r="E15" s="121"/>
      <c r="F15" s="121"/>
      <c r="G15" s="121"/>
      <c r="H15" s="121"/>
      <c r="I15" s="121"/>
      <c r="J15" s="122"/>
      <c r="K15" s="75"/>
      <c r="L15" s="75"/>
      <c r="M15" s="76"/>
    </row>
    <row r="16" spans="1:19" x14ac:dyDescent="0.2">
      <c r="B16" s="160"/>
      <c r="C16" s="160"/>
      <c r="D16" s="159"/>
      <c r="E16" s="159"/>
      <c r="F16" s="159"/>
      <c r="G16" s="159"/>
      <c r="H16" s="159"/>
      <c r="I16" s="159"/>
      <c r="J16" s="159"/>
      <c r="K16" s="326"/>
      <c r="L16" s="326"/>
      <c r="M16" s="326"/>
    </row>
    <row r="17" spans="2:13" x14ac:dyDescent="0.2">
      <c r="B17" s="161"/>
      <c r="C17" s="161"/>
      <c r="D17" s="173"/>
      <c r="E17" s="173"/>
      <c r="F17" s="173"/>
      <c r="G17" s="173"/>
      <c r="H17" s="173"/>
      <c r="I17" s="173"/>
      <c r="J17" s="173"/>
      <c r="K17" s="326"/>
      <c r="L17" s="326"/>
      <c r="M17" s="326"/>
    </row>
    <row r="18" spans="2:13" x14ac:dyDescent="0.2">
      <c r="B18" s="161"/>
      <c r="C18" s="161"/>
      <c r="D18" s="173"/>
      <c r="E18" s="173"/>
      <c r="F18" s="173"/>
      <c r="G18" s="173"/>
      <c r="H18" s="173"/>
      <c r="I18" s="173"/>
      <c r="J18" s="173"/>
      <c r="K18" s="326"/>
      <c r="L18" s="326"/>
      <c r="M18" s="326"/>
    </row>
    <row r="19" spans="2:13" x14ac:dyDescent="0.2">
      <c r="B19" s="161"/>
      <c r="C19" s="161"/>
      <c r="D19" s="173"/>
      <c r="E19" s="173"/>
      <c r="F19" s="173"/>
      <c r="G19" s="173"/>
      <c r="H19" s="173"/>
      <c r="I19" s="173"/>
      <c r="J19" s="173"/>
      <c r="K19" s="326"/>
      <c r="L19" s="326"/>
      <c r="M19" s="326"/>
    </row>
    <row r="20" spans="2:13" x14ac:dyDescent="0.2">
      <c r="B20" s="161"/>
      <c r="C20" s="161"/>
      <c r="D20" s="173"/>
      <c r="E20" s="173"/>
      <c r="F20" s="173"/>
      <c r="G20" s="173"/>
      <c r="H20" s="173"/>
      <c r="I20" s="173"/>
      <c r="J20" s="173"/>
      <c r="K20" s="326"/>
      <c r="L20" s="326"/>
      <c r="M20" s="326"/>
    </row>
    <row r="21" spans="2:13" x14ac:dyDescent="0.2">
      <c r="B21" s="123" t="s">
        <v>630</v>
      </c>
      <c r="C21" s="94"/>
      <c r="D21" s="121"/>
      <c r="E21" s="121"/>
      <c r="F21" s="121"/>
      <c r="G21" s="121"/>
      <c r="H21" s="121"/>
      <c r="I21" s="121"/>
      <c r="J21" s="122"/>
      <c r="K21" s="75"/>
      <c r="L21" s="75"/>
      <c r="M21" s="76"/>
    </row>
    <row r="22" spans="2:13" x14ac:dyDescent="0.2">
      <c r="B22" s="149"/>
      <c r="C22" s="149"/>
      <c r="D22" s="150"/>
      <c r="E22" s="150"/>
      <c r="F22" s="150"/>
      <c r="G22" s="150"/>
      <c r="H22" s="150"/>
      <c r="I22" s="150"/>
      <c r="J22" s="150"/>
      <c r="K22" s="327"/>
      <c r="L22" s="327"/>
      <c r="M22" s="327"/>
    </row>
    <row r="23" spans="2:13" x14ac:dyDescent="0.2">
      <c r="B23" s="151"/>
      <c r="C23" s="151"/>
      <c r="D23" s="174"/>
      <c r="E23" s="174"/>
      <c r="F23" s="174"/>
      <c r="G23" s="174"/>
      <c r="H23" s="174"/>
      <c r="I23" s="174"/>
      <c r="J23" s="174"/>
      <c r="K23" s="327"/>
      <c r="L23" s="327"/>
      <c r="M23" s="327"/>
    </row>
    <row r="24" spans="2:13" x14ac:dyDescent="0.2">
      <c r="B24" s="151"/>
      <c r="C24" s="151"/>
      <c r="D24" s="174"/>
      <c r="E24" s="174"/>
      <c r="F24" s="174"/>
      <c r="G24" s="174"/>
      <c r="H24" s="174"/>
      <c r="I24" s="174"/>
      <c r="J24" s="174"/>
      <c r="K24" s="327"/>
      <c r="L24" s="327"/>
      <c r="M24" s="327"/>
    </row>
    <row r="25" spans="2:13" x14ac:dyDescent="0.2">
      <c r="B25" s="151"/>
      <c r="C25" s="151"/>
      <c r="D25" s="174"/>
      <c r="E25" s="174"/>
      <c r="F25" s="174"/>
      <c r="G25" s="174"/>
      <c r="H25" s="174"/>
      <c r="I25" s="174"/>
      <c r="J25" s="174"/>
      <c r="K25" s="327"/>
      <c r="L25" s="327"/>
      <c r="M25" s="327"/>
    </row>
    <row r="26" spans="2:13" x14ac:dyDescent="0.2">
      <c r="B26" s="151"/>
      <c r="C26" s="151"/>
      <c r="D26" s="174"/>
      <c r="E26" s="174"/>
      <c r="F26" s="174"/>
      <c r="G26" s="174"/>
      <c r="H26" s="174"/>
      <c r="I26" s="174"/>
      <c r="J26" s="174"/>
      <c r="K26" s="327"/>
      <c r="L26" s="327"/>
      <c r="M26" s="327"/>
    </row>
    <row r="27" spans="2:13" x14ac:dyDescent="0.2">
      <c r="B27" s="123" t="s">
        <v>799</v>
      </c>
      <c r="C27" s="94"/>
      <c r="D27" s="121"/>
      <c r="E27" s="121"/>
      <c r="F27" s="121"/>
      <c r="G27" s="121"/>
      <c r="H27" s="121"/>
      <c r="I27" s="121"/>
      <c r="J27" s="122"/>
      <c r="K27" s="75"/>
      <c r="L27" s="75"/>
      <c r="M27" s="76"/>
    </row>
    <row r="28" spans="2:13" x14ac:dyDescent="0.2">
      <c r="B28" s="160"/>
      <c r="C28" s="160"/>
      <c r="D28" s="159"/>
      <c r="E28" s="159"/>
      <c r="F28" s="159"/>
      <c r="G28" s="159"/>
      <c r="H28" s="159"/>
      <c r="I28" s="159"/>
      <c r="J28" s="159"/>
      <c r="K28" s="326"/>
      <c r="L28" s="326"/>
      <c r="M28" s="326"/>
    </row>
    <row r="29" spans="2:13" x14ac:dyDescent="0.2">
      <c r="B29" s="161"/>
      <c r="C29" s="161"/>
      <c r="D29" s="173"/>
      <c r="E29" s="173"/>
      <c r="F29" s="173"/>
      <c r="G29" s="173"/>
      <c r="H29" s="173"/>
      <c r="I29" s="173"/>
      <c r="J29" s="173"/>
      <c r="K29" s="326"/>
      <c r="L29" s="326"/>
      <c r="M29" s="326"/>
    </row>
    <row r="30" spans="2:13" x14ac:dyDescent="0.2">
      <c r="B30" s="161"/>
      <c r="C30" s="161"/>
      <c r="D30" s="173"/>
      <c r="E30" s="173"/>
      <c r="F30" s="173"/>
      <c r="G30" s="173"/>
      <c r="H30" s="173"/>
      <c r="I30" s="173"/>
      <c r="J30" s="173"/>
      <c r="K30" s="326"/>
      <c r="L30" s="326"/>
      <c r="M30" s="326"/>
    </row>
    <row r="31" spans="2:13" x14ac:dyDescent="0.2">
      <c r="B31" s="161"/>
      <c r="C31" s="161"/>
      <c r="D31" s="173"/>
      <c r="E31" s="173"/>
      <c r="F31" s="173"/>
      <c r="G31" s="173"/>
      <c r="H31" s="173"/>
      <c r="I31" s="173"/>
      <c r="J31" s="173"/>
      <c r="K31" s="326"/>
      <c r="L31" s="326"/>
      <c r="M31" s="326"/>
    </row>
    <row r="32" spans="2:13" x14ac:dyDescent="0.2">
      <c r="B32" s="161"/>
      <c r="C32" s="161"/>
      <c r="D32" s="173"/>
      <c r="E32" s="173"/>
      <c r="F32" s="173"/>
      <c r="G32" s="173"/>
      <c r="H32" s="173"/>
      <c r="I32" s="173"/>
      <c r="J32" s="173"/>
      <c r="K32" s="326"/>
      <c r="L32" s="326"/>
      <c r="M32" s="326"/>
    </row>
    <row r="34" spans="2:13" ht="15.75" x14ac:dyDescent="0.2">
      <c r="B34" s="307" t="s">
        <v>787</v>
      </c>
      <c r="C34" s="307"/>
      <c r="D34" s="307"/>
      <c r="E34" s="307"/>
      <c r="F34" s="307"/>
      <c r="G34" s="307"/>
      <c r="H34" s="307"/>
      <c r="I34" s="307"/>
      <c r="J34" s="307"/>
      <c r="K34" s="307"/>
      <c r="L34" s="307"/>
      <c r="M34" s="307"/>
    </row>
    <row r="35" spans="2:13" x14ac:dyDescent="0.2">
      <c r="B35" s="341" t="s">
        <v>724</v>
      </c>
      <c r="C35" s="45" t="s">
        <v>545</v>
      </c>
      <c r="D35" s="378" t="s">
        <v>632</v>
      </c>
      <c r="E35" s="378" t="s">
        <v>633</v>
      </c>
      <c r="F35" s="378" t="s">
        <v>782</v>
      </c>
      <c r="G35" s="378" t="s">
        <v>634</v>
      </c>
      <c r="H35" s="378" t="s">
        <v>783</v>
      </c>
      <c r="I35" s="378" t="s">
        <v>635</v>
      </c>
      <c r="J35" s="378" t="s">
        <v>784</v>
      </c>
      <c r="K35" s="334" t="s">
        <v>104</v>
      </c>
      <c r="L35" s="335"/>
      <c r="M35" s="336"/>
    </row>
    <row r="36" spans="2:13" ht="38.450000000000003" customHeight="1" x14ac:dyDescent="0.2">
      <c r="B36" s="343"/>
      <c r="C36" s="45" t="s">
        <v>549</v>
      </c>
      <c r="D36" s="381"/>
      <c r="E36" s="381"/>
      <c r="F36" s="381"/>
      <c r="G36" s="381"/>
      <c r="H36" s="381"/>
      <c r="I36" s="381"/>
      <c r="J36" s="381"/>
      <c r="K36" s="355"/>
      <c r="L36" s="377"/>
      <c r="M36" s="356"/>
    </row>
    <row r="37" spans="2:13" x14ac:dyDescent="0.2">
      <c r="B37" s="124" t="s">
        <v>738</v>
      </c>
      <c r="C37" s="94"/>
      <c r="D37" s="121"/>
      <c r="E37" s="121"/>
      <c r="F37" s="121"/>
      <c r="G37" s="121"/>
      <c r="H37" s="121"/>
      <c r="I37" s="121"/>
      <c r="J37" s="122"/>
      <c r="K37" s="75"/>
      <c r="L37" s="75"/>
      <c r="M37" s="76"/>
    </row>
    <row r="38" spans="2:13" x14ac:dyDescent="0.2">
      <c r="B38" s="149"/>
      <c r="C38" s="149"/>
      <c r="D38" s="150"/>
      <c r="E38" s="150"/>
      <c r="F38" s="150"/>
      <c r="G38" s="150"/>
      <c r="H38" s="150"/>
      <c r="I38" s="150"/>
      <c r="J38" s="150"/>
      <c r="K38" s="327"/>
      <c r="L38" s="327"/>
      <c r="M38" s="327"/>
    </row>
    <row r="39" spans="2:13" x14ac:dyDescent="0.2">
      <c r="B39" s="151"/>
      <c r="C39" s="151"/>
      <c r="D39" s="174"/>
      <c r="E39" s="174"/>
      <c r="F39" s="174"/>
      <c r="G39" s="174"/>
      <c r="H39" s="174"/>
      <c r="I39" s="174"/>
      <c r="J39" s="174"/>
      <c r="K39" s="327"/>
      <c r="L39" s="327"/>
      <c r="M39" s="327"/>
    </row>
    <row r="40" spans="2:13" x14ac:dyDescent="0.2">
      <c r="B40" s="151"/>
      <c r="C40" s="151"/>
      <c r="D40" s="174"/>
      <c r="E40" s="174"/>
      <c r="F40" s="174"/>
      <c r="G40" s="174"/>
      <c r="H40" s="174"/>
      <c r="I40" s="174"/>
      <c r="J40" s="174"/>
      <c r="K40" s="327"/>
      <c r="L40" s="327"/>
      <c r="M40" s="327"/>
    </row>
    <row r="41" spans="2:13" x14ac:dyDescent="0.2">
      <c r="B41" s="151"/>
      <c r="C41" s="151"/>
      <c r="D41" s="174"/>
      <c r="E41" s="174"/>
      <c r="F41" s="174"/>
      <c r="G41" s="174"/>
      <c r="H41" s="174"/>
      <c r="I41" s="174"/>
      <c r="J41" s="174"/>
      <c r="K41" s="327"/>
      <c r="L41" s="327"/>
      <c r="M41" s="327"/>
    </row>
    <row r="42" spans="2:13" x14ac:dyDescent="0.2">
      <c r="B42" s="151"/>
      <c r="C42" s="151"/>
      <c r="D42" s="174"/>
      <c r="E42" s="174"/>
      <c r="F42" s="174"/>
      <c r="G42" s="174"/>
      <c r="H42" s="174"/>
      <c r="I42" s="174"/>
      <c r="J42" s="174"/>
      <c r="K42" s="327"/>
      <c r="L42" s="327"/>
      <c r="M42" s="327"/>
    </row>
    <row r="43" spans="2:13" x14ac:dyDescent="0.2">
      <c r="B43" s="123" t="s">
        <v>800</v>
      </c>
      <c r="C43" s="94"/>
      <c r="D43" s="121"/>
      <c r="E43" s="121"/>
      <c r="F43" s="121"/>
      <c r="G43" s="121"/>
      <c r="H43" s="121"/>
      <c r="I43" s="121"/>
      <c r="J43" s="122"/>
      <c r="K43" s="75"/>
      <c r="L43" s="75"/>
      <c r="M43" s="76"/>
    </row>
    <row r="44" spans="2:13" x14ac:dyDescent="0.2">
      <c r="B44" s="160"/>
      <c r="C44" s="160"/>
      <c r="D44" s="159"/>
      <c r="E44" s="159"/>
      <c r="F44" s="159"/>
      <c r="G44" s="159"/>
      <c r="H44" s="159"/>
      <c r="I44" s="159"/>
      <c r="J44" s="159"/>
      <c r="K44" s="326"/>
      <c r="L44" s="326"/>
      <c r="M44" s="326"/>
    </row>
    <row r="45" spans="2:13" x14ac:dyDescent="0.2">
      <c r="B45" s="161"/>
      <c r="C45" s="161"/>
      <c r="D45" s="173"/>
      <c r="E45" s="173"/>
      <c r="F45" s="173"/>
      <c r="G45" s="173"/>
      <c r="H45" s="173"/>
      <c r="I45" s="173"/>
      <c r="J45" s="173"/>
      <c r="K45" s="326"/>
      <c r="L45" s="326"/>
      <c r="M45" s="326"/>
    </row>
    <row r="46" spans="2:13" x14ac:dyDescent="0.2">
      <c r="B46" s="161"/>
      <c r="C46" s="161"/>
      <c r="D46" s="173"/>
      <c r="E46" s="173"/>
      <c r="F46" s="173"/>
      <c r="G46" s="173"/>
      <c r="H46" s="173"/>
      <c r="I46" s="173"/>
      <c r="J46" s="173"/>
      <c r="K46" s="326"/>
      <c r="L46" s="326"/>
      <c r="M46" s="326"/>
    </row>
    <row r="47" spans="2:13" x14ac:dyDescent="0.2">
      <c r="B47" s="161"/>
      <c r="C47" s="161"/>
      <c r="D47" s="173"/>
      <c r="E47" s="173"/>
      <c r="F47" s="173"/>
      <c r="G47" s="173"/>
      <c r="H47" s="173"/>
      <c r="I47" s="173"/>
      <c r="J47" s="173"/>
      <c r="K47" s="326"/>
      <c r="L47" s="326"/>
      <c r="M47" s="326"/>
    </row>
    <row r="48" spans="2:13" x14ac:dyDescent="0.2">
      <c r="B48" s="161"/>
      <c r="C48" s="161"/>
      <c r="D48" s="173"/>
      <c r="E48" s="173"/>
      <c r="F48" s="173"/>
      <c r="G48" s="173"/>
      <c r="H48" s="173"/>
      <c r="I48" s="173"/>
      <c r="J48" s="173"/>
      <c r="K48" s="326"/>
      <c r="L48" s="326"/>
      <c r="M48" s="326"/>
    </row>
    <row r="49" spans="2:13" x14ac:dyDescent="0.2">
      <c r="B49" s="123" t="s">
        <v>630</v>
      </c>
      <c r="C49" s="94"/>
      <c r="D49" s="121"/>
      <c r="E49" s="121"/>
      <c r="F49" s="121"/>
      <c r="G49" s="121"/>
      <c r="H49" s="121"/>
      <c r="I49" s="121"/>
      <c r="J49" s="122"/>
      <c r="K49" s="75"/>
      <c r="L49" s="75"/>
      <c r="M49" s="76"/>
    </row>
    <row r="50" spans="2:13" x14ac:dyDescent="0.2">
      <c r="B50" s="149"/>
      <c r="C50" s="149"/>
      <c r="D50" s="150"/>
      <c r="E50" s="150"/>
      <c r="F50" s="150"/>
      <c r="G50" s="150"/>
      <c r="H50" s="150"/>
      <c r="I50" s="150"/>
      <c r="J50" s="150"/>
      <c r="K50" s="327"/>
      <c r="L50" s="327"/>
      <c r="M50" s="327"/>
    </row>
    <row r="51" spans="2:13" x14ac:dyDescent="0.2">
      <c r="B51" s="151"/>
      <c r="C51" s="151"/>
      <c r="D51" s="174"/>
      <c r="E51" s="174"/>
      <c r="F51" s="174"/>
      <c r="G51" s="174"/>
      <c r="H51" s="174"/>
      <c r="I51" s="174"/>
      <c r="J51" s="174"/>
      <c r="K51" s="327"/>
      <c r="L51" s="327"/>
      <c r="M51" s="327"/>
    </row>
    <row r="52" spans="2:13" x14ac:dyDescent="0.2">
      <c r="B52" s="151"/>
      <c r="C52" s="151"/>
      <c r="D52" s="174"/>
      <c r="E52" s="174"/>
      <c r="F52" s="174"/>
      <c r="G52" s="174"/>
      <c r="H52" s="174"/>
      <c r="I52" s="174"/>
      <c r="J52" s="174"/>
      <c r="K52" s="327"/>
      <c r="L52" s="327"/>
      <c r="M52" s="327"/>
    </row>
    <row r="53" spans="2:13" x14ac:dyDescent="0.2">
      <c r="B53" s="151"/>
      <c r="C53" s="151"/>
      <c r="D53" s="174"/>
      <c r="E53" s="174"/>
      <c r="F53" s="174"/>
      <c r="G53" s="174"/>
      <c r="H53" s="174"/>
      <c r="I53" s="174"/>
      <c r="J53" s="174"/>
      <c r="K53" s="327"/>
      <c r="L53" s="327"/>
      <c r="M53" s="327"/>
    </row>
    <row r="54" spans="2:13" x14ac:dyDescent="0.2">
      <c r="B54" s="151"/>
      <c r="C54" s="151"/>
      <c r="D54" s="174"/>
      <c r="E54" s="174"/>
      <c r="F54" s="174"/>
      <c r="G54" s="174"/>
      <c r="H54" s="174"/>
      <c r="I54" s="174"/>
      <c r="J54" s="174"/>
      <c r="K54" s="327"/>
      <c r="L54" s="327"/>
      <c r="M54" s="327"/>
    </row>
    <row r="55" spans="2:13" x14ac:dyDescent="0.2">
      <c r="B55" s="123" t="s">
        <v>799</v>
      </c>
      <c r="C55" s="94"/>
      <c r="D55" s="121"/>
      <c r="E55" s="121"/>
      <c r="F55" s="121"/>
      <c r="G55" s="121"/>
      <c r="H55" s="121"/>
      <c r="I55" s="121"/>
      <c r="J55" s="122"/>
      <c r="K55" s="75"/>
      <c r="L55" s="75"/>
      <c r="M55" s="76"/>
    </row>
    <row r="56" spans="2:13" x14ac:dyDescent="0.2">
      <c r="B56" s="160"/>
      <c r="C56" s="160"/>
      <c r="D56" s="159"/>
      <c r="E56" s="159"/>
      <c r="F56" s="159"/>
      <c r="G56" s="159"/>
      <c r="H56" s="159"/>
      <c r="I56" s="159"/>
      <c r="J56" s="159"/>
      <c r="K56" s="326"/>
      <c r="L56" s="326"/>
      <c r="M56" s="326"/>
    </row>
    <row r="57" spans="2:13" x14ac:dyDescent="0.2">
      <c r="B57" s="161"/>
      <c r="C57" s="161"/>
      <c r="D57" s="173"/>
      <c r="E57" s="173"/>
      <c r="F57" s="173"/>
      <c r="G57" s="173"/>
      <c r="H57" s="173"/>
      <c r="I57" s="173"/>
      <c r="J57" s="173"/>
      <c r="K57" s="326"/>
      <c r="L57" s="326"/>
      <c r="M57" s="326"/>
    </row>
    <row r="58" spans="2:13" x14ac:dyDescent="0.2">
      <c r="B58" s="161"/>
      <c r="C58" s="161"/>
      <c r="D58" s="173"/>
      <c r="E58" s="173"/>
      <c r="F58" s="173"/>
      <c r="G58" s="173"/>
      <c r="H58" s="173"/>
      <c r="I58" s="173"/>
      <c r="J58" s="173"/>
      <c r="K58" s="326"/>
      <c r="L58" s="326"/>
      <c r="M58" s="326"/>
    </row>
    <row r="59" spans="2:13" x14ac:dyDescent="0.2">
      <c r="B59" s="161"/>
      <c r="C59" s="161"/>
      <c r="D59" s="173"/>
      <c r="E59" s="173"/>
      <c r="F59" s="173"/>
      <c r="G59" s="173"/>
      <c r="H59" s="173"/>
      <c r="I59" s="173"/>
      <c r="J59" s="173"/>
      <c r="K59" s="326"/>
      <c r="L59" s="326"/>
      <c r="M59" s="326"/>
    </row>
    <row r="60" spans="2:13" x14ac:dyDescent="0.2">
      <c r="B60" s="161"/>
      <c r="C60" s="161"/>
      <c r="D60" s="173"/>
      <c r="E60" s="173"/>
      <c r="F60" s="173"/>
      <c r="G60" s="173"/>
      <c r="H60" s="173"/>
      <c r="I60" s="173"/>
      <c r="J60" s="173"/>
      <c r="K60" s="326"/>
      <c r="L60" s="326"/>
      <c r="M60" s="326"/>
    </row>
    <row r="62" spans="2:13" ht="15.75" x14ac:dyDescent="0.2">
      <c r="B62" s="307" t="s">
        <v>809</v>
      </c>
      <c r="C62" s="307"/>
      <c r="D62" s="307"/>
      <c r="E62" s="307"/>
      <c r="F62" s="307"/>
      <c r="G62" s="307"/>
      <c r="H62" s="307"/>
      <c r="I62" s="307"/>
      <c r="J62" s="307"/>
      <c r="K62" s="307"/>
      <c r="L62" s="307"/>
    </row>
    <row r="63" spans="2:13" ht="14.45" customHeight="1" x14ac:dyDescent="0.2">
      <c r="B63" s="341" t="s">
        <v>724</v>
      </c>
      <c r="C63" s="334" t="s">
        <v>810</v>
      </c>
      <c r="D63" s="335"/>
      <c r="E63" s="336"/>
      <c r="F63" s="378" t="s">
        <v>811</v>
      </c>
      <c r="G63" s="378" t="s">
        <v>812</v>
      </c>
      <c r="H63" s="378" t="s">
        <v>813</v>
      </c>
      <c r="I63" s="378" t="s">
        <v>814</v>
      </c>
      <c r="J63" s="334" t="s">
        <v>104</v>
      </c>
      <c r="K63" s="335"/>
      <c r="L63" s="336"/>
    </row>
    <row r="64" spans="2:13" ht="38.450000000000003" customHeight="1" x14ac:dyDescent="0.2">
      <c r="B64" s="343"/>
      <c r="C64" s="337"/>
      <c r="D64" s="338"/>
      <c r="E64" s="339"/>
      <c r="F64" s="381"/>
      <c r="G64" s="381"/>
      <c r="H64" s="381"/>
      <c r="I64" s="381"/>
      <c r="J64" s="355"/>
      <c r="K64" s="377"/>
      <c r="L64" s="356"/>
    </row>
    <row r="65" spans="2:12" x14ac:dyDescent="0.2">
      <c r="B65" s="124" t="s">
        <v>738</v>
      </c>
      <c r="C65" s="191"/>
      <c r="D65" s="121"/>
      <c r="E65" s="121"/>
      <c r="F65" s="121"/>
      <c r="G65" s="121"/>
      <c r="H65" s="121"/>
      <c r="I65" s="122"/>
      <c r="J65" s="75"/>
      <c r="K65" s="75"/>
      <c r="L65" s="76"/>
    </row>
    <row r="66" spans="2:12" x14ac:dyDescent="0.2">
      <c r="B66" s="149"/>
      <c r="C66" s="376"/>
      <c r="D66" s="376"/>
      <c r="E66" s="376"/>
      <c r="F66" s="150"/>
      <c r="G66" s="150"/>
      <c r="H66" s="239" t="str">
        <f>IF(F66="","",5*F66+5*G66)</f>
        <v/>
      </c>
      <c r="I66" s="240"/>
      <c r="J66" s="327"/>
      <c r="K66" s="327"/>
      <c r="L66" s="327"/>
    </row>
    <row r="67" spans="2:12" x14ac:dyDescent="0.2">
      <c r="B67" s="151"/>
      <c r="C67" s="376"/>
      <c r="D67" s="376"/>
      <c r="E67" s="376"/>
      <c r="F67" s="174"/>
      <c r="G67" s="174"/>
      <c r="H67" s="239" t="str">
        <f t="shared" ref="H67:H70" si="0">IF(F67="","",5*F67+5*G67)</f>
        <v/>
      </c>
      <c r="I67" s="241"/>
      <c r="J67" s="327"/>
      <c r="K67" s="327"/>
      <c r="L67" s="327"/>
    </row>
    <row r="68" spans="2:12" x14ac:dyDescent="0.2">
      <c r="B68" s="151"/>
      <c r="C68" s="376"/>
      <c r="D68" s="376"/>
      <c r="E68" s="376"/>
      <c r="F68" s="174"/>
      <c r="G68" s="174"/>
      <c r="H68" s="239" t="str">
        <f t="shared" si="0"/>
        <v/>
      </c>
      <c r="I68" s="241"/>
      <c r="J68" s="327"/>
      <c r="K68" s="327"/>
      <c r="L68" s="327"/>
    </row>
    <row r="69" spans="2:12" x14ac:dyDescent="0.2">
      <c r="B69" s="151"/>
      <c r="C69" s="376"/>
      <c r="D69" s="376"/>
      <c r="E69" s="376"/>
      <c r="F69" s="174"/>
      <c r="G69" s="174"/>
      <c r="H69" s="239" t="str">
        <f t="shared" si="0"/>
        <v/>
      </c>
      <c r="I69" s="241"/>
      <c r="J69" s="327"/>
      <c r="K69" s="327"/>
      <c r="L69" s="327"/>
    </row>
    <row r="70" spans="2:12" x14ac:dyDescent="0.2">
      <c r="B70" s="151"/>
      <c r="C70" s="376"/>
      <c r="D70" s="376"/>
      <c r="E70" s="376"/>
      <c r="F70" s="174"/>
      <c r="G70" s="174"/>
      <c r="H70" s="239" t="str">
        <f t="shared" si="0"/>
        <v/>
      </c>
      <c r="I70" s="241"/>
      <c r="J70" s="327"/>
      <c r="K70" s="327"/>
      <c r="L70" s="327"/>
    </row>
    <row r="71" spans="2:12" x14ac:dyDescent="0.2">
      <c r="B71" s="123" t="s">
        <v>800</v>
      </c>
      <c r="C71" s="121"/>
      <c r="D71" s="121"/>
      <c r="E71" s="121"/>
      <c r="F71" s="121"/>
      <c r="G71" s="121"/>
      <c r="H71" s="242"/>
      <c r="I71" s="243"/>
      <c r="J71" s="75"/>
      <c r="K71" s="75"/>
      <c r="L71" s="76"/>
    </row>
    <row r="72" spans="2:12" x14ac:dyDescent="0.2">
      <c r="B72" s="160"/>
      <c r="C72" s="382"/>
      <c r="D72" s="382"/>
      <c r="E72" s="382"/>
      <c r="F72" s="159"/>
      <c r="G72" s="159"/>
      <c r="H72" s="239" t="str">
        <f>IF(F72="","",5*F72+5*G72)</f>
        <v/>
      </c>
      <c r="I72" s="244"/>
      <c r="J72" s="326"/>
      <c r="K72" s="326"/>
      <c r="L72" s="326"/>
    </row>
    <row r="73" spans="2:12" x14ac:dyDescent="0.2">
      <c r="B73" s="161"/>
      <c r="C73" s="382"/>
      <c r="D73" s="382"/>
      <c r="E73" s="382"/>
      <c r="F73" s="173"/>
      <c r="G73" s="173"/>
      <c r="H73" s="239" t="str">
        <f t="shared" ref="H73:H76" si="1">IF(F73="","",5*F73+5*G73)</f>
        <v/>
      </c>
      <c r="I73" s="245"/>
      <c r="J73" s="326"/>
      <c r="K73" s="326"/>
      <c r="L73" s="326"/>
    </row>
    <row r="74" spans="2:12" x14ac:dyDescent="0.2">
      <c r="B74" s="161"/>
      <c r="C74" s="382"/>
      <c r="D74" s="382"/>
      <c r="E74" s="382"/>
      <c r="F74" s="173"/>
      <c r="G74" s="173"/>
      <c r="H74" s="239" t="str">
        <f t="shared" si="1"/>
        <v/>
      </c>
      <c r="I74" s="245"/>
      <c r="J74" s="326"/>
      <c r="K74" s="326"/>
      <c r="L74" s="326"/>
    </row>
    <row r="75" spans="2:12" x14ac:dyDescent="0.2">
      <c r="B75" s="161"/>
      <c r="C75" s="382"/>
      <c r="D75" s="382"/>
      <c r="E75" s="382"/>
      <c r="F75" s="173"/>
      <c r="G75" s="173"/>
      <c r="H75" s="239" t="str">
        <f t="shared" si="1"/>
        <v/>
      </c>
      <c r="I75" s="245"/>
      <c r="J75" s="326"/>
      <c r="K75" s="326"/>
      <c r="L75" s="326"/>
    </row>
    <row r="76" spans="2:12" x14ac:dyDescent="0.2">
      <c r="B76" s="161"/>
      <c r="C76" s="382"/>
      <c r="D76" s="382"/>
      <c r="E76" s="382"/>
      <c r="F76" s="173"/>
      <c r="G76" s="173"/>
      <c r="H76" s="239" t="str">
        <f t="shared" si="1"/>
        <v/>
      </c>
      <c r="I76" s="245"/>
      <c r="J76" s="326"/>
      <c r="K76" s="326"/>
      <c r="L76" s="326"/>
    </row>
    <row r="77" spans="2:12" x14ac:dyDescent="0.2">
      <c r="B77" s="123" t="s">
        <v>630</v>
      </c>
      <c r="C77" s="121"/>
      <c r="D77" s="121"/>
      <c r="E77" s="121"/>
      <c r="F77" s="121"/>
      <c r="G77" s="121"/>
      <c r="H77" s="242"/>
      <c r="I77" s="243"/>
      <c r="J77" s="75"/>
      <c r="K77" s="75"/>
      <c r="L77" s="76"/>
    </row>
    <row r="78" spans="2:12" x14ac:dyDescent="0.2">
      <c r="B78" s="149"/>
      <c r="C78" s="376"/>
      <c r="D78" s="376"/>
      <c r="E78" s="376"/>
      <c r="F78" s="150"/>
      <c r="G78" s="150"/>
      <c r="H78" s="239" t="str">
        <f>IF(F78="","",5*F78+5*G78)</f>
        <v/>
      </c>
      <c r="I78" s="240"/>
      <c r="J78" s="327"/>
      <c r="K78" s="327"/>
      <c r="L78" s="327"/>
    </row>
    <row r="79" spans="2:12" x14ac:dyDescent="0.2">
      <c r="B79" s="151"/>
      <c r="C79" s="376"/>
      <c r="D79" s="376"/>
      <c r="E79" s="376"/>
      <c r="F79" s="174"/>
      <c r="G79" s="174"/>
      <c r="H79" s="239" t="str">
        <f t="shared" ref="H79:H82" si="2">IF(F79="","",5*F79+5*G79)</f>
        <v/>
      </c>
      <c r="I79" s="241"/>
      <c r="J79" s="327"/>
      <c r="K79" s="327"/>
      <c r="L79" s="327"/>
    </row>
    <row r="80" spans="2:12" x14ac:dyDescent="0.2">
      <c r="B80" s="151"/>
      <c r="C80" s="376"/>
      <c r="D80" s="376"/>
      <c r="E80" s="376"/>
      <c r="F80" s="174"/>
      <c r="G80" s="174"/>
      <c r="H80" s="239" t="str">
        <f t="shared" si="2"/>
        <v/>
      </c>
      <c r="I80" s="241"/>
      <c r="J80" s="327"/>
      <c r="K80" s="327"/>
      <c r="L80" s="327"/>
    </row>
    <row r="81" spans="2:14" x14ac:dyDescent="0.2">
      <c r="B81" s="151"/>
      <c r="C81" s="376"/>
      <c r="D81" s="376"/>
      <c r="E81" s="376"/>
      <c r="F81" s="174"/>
      <c r="G81" s="174"/>
      <c r="H81" s="239" t="str">
        <f t="shared" si="2"/>
        <v/>
      </c>
      <c r="I81" s="241"/>
      <c r="J81" s="327"/>
      <c r="K81" s="327"/>
      <c r="L81" s="327"/>
    </row>
    <row r="82" spans="2:14" x14ac:dyDescent="0.2">
      <c r="B82" s="151"/>
      <c r="C82" s="376"/>
      <c r="D82" s="376"/>
      <c r="E82" s="376"/>
      <c r="F82" s="174"/>
      <c r="G82" s="174"/>
      <c r="H82" s="239" t="str">
        <f t="shared" si="2"/>
        <v/>
      </c>
      <c r="I82" s="241"/>
      <c r="J82" s="327"/>
      <c r="K82" s="327"/>
      <c r="L82" s="327"/>
    </row>
    <row r="83" spans="2:14" x14ac:dyDescent="0.2">
      <c r="B83" s="123" t="s">
        <v>799</v>
      </c>
      <c r="C83" s="121"/>
      <c r="D83" s="121"/>
      <c r="E83" s="121"/>
      <c r="F83" s="121"/>
      <c r="G83" s="121"/>
      <c r="H83" s="242"/>
      <c r="I83" s="243"/>
      <c r="J83" s="75"/>
      <c r="K83" s="75"/>
      <c r="L83" s="76"/>
    </row>
    <row r="84" spans="2:14" x14ac:dyDescent="0.2">
      <c r="B84" s="160"/>
      <c r="C84" s="382"/>
      <c r="D84" s="382"/>
      <c r="E84" s="382"/>
      <c r="F84" s="159"/>
      <c r="G84" s="159"/>
      <c r="H84" s="239" t="str">
        <f>IF(F84="","",5*F84+5*G84)</f>
        <v/>
      </c>
      <c r="I84" s="244"/>
      <c r="J84" s="326"/>
      <c r="K84" s="326"/>
      <c r="L84" s="326"/>
    </row>
    <row r="85" spans="2:14" x14ac:dyDescent="0.2">
      <c r="B85" s="161"/>
      <c r="C85" s="382"/>
      <c r="D85" s="382"/>
      <c r="E85" s="382"/>
      <c r="F85" s="173"/>
      <c r="G85" s="173"/>
      <c r="H85" s="239" t="str">
        <f t="shared" ref="H85:H88" si="3">IF(F85="","",5*F85+5*G85)</f>
        <v/>
      </c>
      <c r="I85" s="245"/>
      <c r="J85" s="326"/>
      <c r="K85" s="326"/>
      <c r="L85" s="326"/>
    </row>
    <row r="86" spans="2:14" x14ac:dyDescent="0.2">
      <c r="B86" s="161"/>
      <c r="C86" s="382"/>
      <c r="D86" s="382"/>
      <c r="E86" s="382"/>
      <c r="F86" s="173"/>
      <c r="G86" s="173"/>
      <c r="H86" s="239" t="str">
        <f t="shared" si="3"/>
        <v/>
      </c>
      <c r="I86" s="245"/>
      <c r="J86" s="326"/>
      <c r="K86" s="326"/>
      <c r="L86" s="326"/>
    </row>
    <row r="87" spans="2:14" x14ac:dyDescent="0.2">
      <c r="B87" s="161"/>
      <c r="C87" s="382"/>
      <c r="D87" s="382"/>
      <c r="E87" s="382"/>
      <c r="F87" s="173"/>
      <c r="G87" s="173"/>
      <c r="H87" s="239" t="str">
        <f t="shared" si="3"/>
        <v/>
      </c>
      <c r="I87" s="245"/>
      <c r="J87" s="326"/>
      <c r="K87" s="326"/>
      <c r="L87" s="326"/>
    </row>
    <row r="88" spans="2:14" x14ac:dyDescent="0.2">
      <c r="B88" s="161"/>
      <c r="C88" s="382"/>
      <c r="D88" s="382"/>
      <c r="E88" s="382"/>
      <c r="F88" s="173"/>
      <c r="G88" s="173"/>
      <c r="H88" s="239" t="str">
        <f t="shared" si="3"/>
        <v/>
      </c>
      <c r="I88" s="245"/>
      <c r="J88" s="326"/>
      <c r="K88" s="326"/>
      <c r="L88" s="326"/>
    </row>
    <row r="90" spans="2:14" s="3" customFormat="1" ht="15.75" x14ac:dyDescent="0.2">
      <c r="B90" s="347" t="s">
        <v>883</v>
      </c>
      <c r="C90" s="347"/>
      <c r="D90" s="347"/>
      <c r="E90" s="347"/>
      <c r="F90" s="347"/>
      <c r="G90" s="347"/>
      <c r="H90" s="347"/>
      <c r="I90" s="347"/>
      <c r="J90" s="347"/>
      <c r="K90" s="347"/>
      <c r="L90" s="347"/>
      <c r="M90" s="347"/>
      <c r="N90" s="347"/>
    </row>
    <row r="91" spans="2:14" s="3" customFormat="1" ht="15" x14ac:dyDescent="0.25">
      <c r="B91" s="348" t="s">
        <v>725</v>
      </c>
      <c r="C91" s="348"/>
      <c r="D91" s="348"/>
      <c r="E91" s="348"/>
      <c r="F91" s="348"/>
      <c r="G91" s="348"/>
      <c r="H91" s="348"/>
      <c r="I91" s="348"/>
      <c r="J91" s="348"/>
      <c r="K91" s="348"/>
      <c r="L91" s="348"/>
      <c r="M91" s="348"/>
      <c r="N91" s="348"/>
    </row>
    <row r="92" spans="2:14" s="3" customFormat="1" ht="14.25" x14ac:dyDescent="0.2">
      <c r="B92" s="325" t="s">
        <v>940</v>
      </c>
      <c r="C92" s="325"/>
      <c r="D92" s="325"/>
      <c r="E92" s="325"/>
      <c r="F92" s="325"/>
      <c r="G92" s="325"/>
      <c r="H92" s="325"/>
      <c r="I92" s="325"/>
      <c r="J92" s="325"/>
      <c r="K92" s="325"/>
      <c r="L92" s="325"/>
      <c r="M92" s="325"/>
      <c r="N92" s="325"/>
    </row>
    <row r="93" spans="2:14" s="3" customFormat="1" ht="14.25" customHeight="1" x14ac:dyDescent="0.2">
      <c r="B93" s="358" t="s">
        <v>93</v>
      </c>
      <c r="C93" s="358"/>
      <c r="D93" s="358"/>
      <c r="E93" s="358"/>
      <c r="F93" s="358"/>
      <c r="G93" s="358"/>
      <c r="H93" s="358"/>
      <c r="I93" s="358"/>
      <c r="J93" s="358"/>
      <c r="K93" s="358"/>
      <c r="L93" s="358"/>
      <c r="M93" s="358"/>
      <c r="N93" s="358"/>
    </row>
    <row r="94" spans="2:14" ht="25.5" x14ac:dyDescent="0.2">
      <c r="B94" s="39" t="s">
        <v>971</v>
      </c>
      <c r="C94" s="39" t="s">
        <v>607</v>
      </c>
      <c r="D94" s="314" t="s">
        <v>884</v>
      </c>
      <c r="E94" s="314"/>
      <c r="F94" s="314" t="s">
        <v>972</v>
      </c>
      <c r="G94" s="314"/>
      <c r="H94" s="39" t="s">
        <v>1086</v>
      </c>
      <c r="I94" s="39" t="s">
        <v>887</v>
      </c>
      <c r="J94" s="39" t="s">
        <v>973</v>
      </c>
      <c r="K94" s="39" t="s">
        <v>888</v>
      </c>
      <c r="L94" s="314" t="s">
        <v>889</v>
      </c>
      <c r="M94" s="314"/>
      <c r="N94" s="314"/>
    </row>
    <row r="95" spans="2:14" ht="73.5" customHeight="1" x14ac:dyDescent="0.2">
      <c r="B95" s="253" t="s">
        <v>1029</v>
      </c>
      <c r="C95" s="253" t="s">
        <v>901</v>
      </c>
      <c r="D95" s="313" t="s">
        <v>1030</v>
      </c>
      <c r="E95" s="313"/>
      <c r="F95" s="313" t="s">
        <v>1031</v>
      </c>
      <c r="G95" s="313"/>
      <c r="H95" s="253" t="s">
        <v>977</v>
      </c>
      <c r="I95" s="253" t="s">
        <v>902</v>
      </c>
      <c r="J95" s="253" t="s">
        <v>1032</v>
      </c>
      <c r="K95" s="134"/>
      <c r="L95" s="315"/>
      <c r="M95" s="316"/>
      <c r="N95" s="317"/>
    </row>
    <row r="96" spans="2:14" ht="75" x14ac:dyDescent="0.2">
      <c r="B96" s="253" t="s">
        <v>1029</v>
      </c>
      <c r="C96" s="253" t="s">
        <v>901</v>
      </c>
      <c r="D96" s="313" t="s">
        <v>1033</v>
      </c>
      <c r="E96" s="313"/>
      <c r="F96" s="313" t="s">
        <v>1034</v>
      </c>
      <c r="G96" s="313"/>
      <c r="H96" s="253" t="s">
        <v>977</v>
      </c>
      <c r="I96" s="253" t="s">
        <v>916</v>
      </c>
      <c r="J96" s="253" t="s">
        <v>1035</v>
      </c>
      <c r="K96" s="134"/>
      <c r="L96" s="315"/>
      <c r="M96" s="316"/>
      <c r="N96" s="317"/>
    </row>
    <row r="97" spans="2:14" ht="75" x14ac:dyDescent="0.2">
      <c r="B97" s="253" t="s">
        <v>1029</v>
      </c>
      <c r="C97" s="253" t="s">
        <v>901</v>
      </c>
      <c r="D97" s="313" t="s">
        <v>1033</v>
      </c>
      <c r="E97" s="313"/>
      <c r="F97" s="313" t="s">
        <v>1036</v>
      </c>
      <c r="G97" s="313"/>
      <c r="H97" s="253" t="s">
        <v>977</v>
      </c>
      <c r="I97" s="253" t="s">
        <v>897</v>
      </c>
      <c r="J97" s="253" t="s">
        <v>1035</v>
      </c>
      <c r="K97" s="134"/>
      <c r="L97" s="315"/>
      <c r="M97" s="316"/>
      <c r="N97" s="317"/>
    </row>
    <row r="98" spans="2:14" ht="165" x14ac:dyDescent="0.2">
      <c r="B98" s="253" t="s">
        <v>1029</v>
      </c>
      <c r="C98" s="253" t="s">
        <v>994</v>
      </c>
      <c r="D98" s="313" t="s">
        <v>1037</v>
      </c>
      <c r="E98" s="313"/>
      <c r="F98" s="313" t="s">
        <v>996</v>
      </c>
      <c r="G98" s="313"/>
      <c r="H98" s="253" t="s">
        <v>977</v>
      </c>
      <c r="I98" s="253" t="s">
        <v>902</v>
      </c>
      <c r="J98" s="253" t="s">
        <v>997</v>
      </c>
      <c r="K98" s="134"/>
      <c r="L98" s="315"/>
      <c r="M98" s="316"/>
      <c r="N98" s="317"/>
    </row>
    <row r="99" spans="2:14" ht="112.5" customHeight="1" x14ac:dyDescent="0.2">
      <c r="B99" s="253" t="s">
        <v>1029</v>
      </c>
      <c r="C99" s="253" t="s">
        <v>901</v>
      </c>
      <c r="D99" s="313" t="s">
        <v>1038</v>
      </c>
      <c r="E99" s="313"/>
      <c r="F99" s="313" t="s">
        <v>1039</v>
      </c>
      <c r="G99" s="313"/>
      <c r="H99" s="253" t="s">
        <v>977</v>
      </c>
      <c r="I99" s="253" t="s">
        <v>916</v>
      </c>
      <c r="J99" s="253" t="s">
        <v>1040</v>
      </c>
      <c r="K99" s="134"/>
      <c r="L99" s="315"/>
      <c r="M99" s="316"/>
      <c r="N99" s="317"/>
    </row>
    <row r="100" spans="2:14" ht="112.5" customHeight="1" x14ac:dyDescent="0.2">
      <c r="B100" s="253" t="s">
        <v>1029</v>
      </c>
      <c r="C100" s="253" t="s">
        <v>901</v>
      </c>
      <c r="D100" s="313" t="s">
        <v>1038</v>
      </c>
      <c r="E100" s="313"/>
      <c r="F100" s="313" t="s">
        <v>1041</v>
      </c>
      <c r="G100" s="313"/>
      <c r="H100" s="253" t="s">
        <v>977</v>
      </c>
      <c r="I100" s="253" t="s">
        <v>897</v>
      </c>
      <c r="J100" s="253" t="s">
        <v>1040</v>
      </c>
      <c r="K100" s="134"/>
      <c r="L100" s="315"/>
      <c r="M100" s="316"/>
      <c r="N100" s="317"/>
    </row>
    <row r="101" spans="2:14" ht="112.5" customHeight="1" x14ac:dyDescent="0.2">
      <c r="B101" s="253" t="s">
        <v>1029</v>
      </c>
      <c r="C101" s="253" t="s">
        <v>903</v>
      </c>
      <c r="D101" s="313" t="s">
        <v>1042</v>
      </c>
      <c r="E101" s="313"/>
      <c r="F101" s="313" t="s">
        <v>1043</v>
      </c>
      <c r="G101" s="313"/>
      <c r="H101" s="253" t="s">
        <v>977</v>
      </c>
      <c r="I101" s="253" t="s">
        <v>916</v>
      </c>
      <c r="J101" s="253" t="s">
        <v>1044</v>
      </c>
      <c r="K101" s="134"/>
      <c r="L101" s="315"/>
      <c r="M101" s="316"/>
      <c r="N101" s="317"/>
    </row>
    <row r="102" spans="2:14" ht="112.5" customHeight="1" x14ac:dyDescent="0.2">
      <c r="B102" s="253" t="s">
        <v>1029</v>
      </c>
      <c r="C102" s="253" t="s">
        <v>903</v>
      </c>
      <c r="D102" s="313" t="s">
        <v>1042</v>
      </c>
      <c r="E102" s="313"/>
      <c r="F102" s="313" t="s">
        <v>1045</v>
      </c>
      <c r="G102" s="313"/>
      <c r="H102" s="253" t="s">
        <v>977</v>
      </c>
      <c r="I102" s="253" t="s">
        <v>897</v>
      </c>
      <c r="J102" s="253" t="s">
        <v>1044</v>
      </c>
      <c r="K102" s="134"/>
      <c r="L102" s="315"/>
      <c r="M102" s="316"/>
      <c r="N102" s="317"/>
    </row>
    <row r="103" spans="2:14" ht="45" x14ac:dyDescent="0.2">
      <c r="B103" s="253" t="s">
        <v>1029</v>
      </c>
      <c r="C103" s="253" t="s">
        <v>903</v>
      </c>
      <c r="D103" s="313" t="s">
        <v>1046</v>
      </c>
      <c r="E103" s="313"/>
      <c r="F103" s="313" t="s">
        <v>1047</v>
      </c>
      <c r="G103" s="313"/>
      <c r="H103" s="253" t="s">
        <v>977</v>
      </c>
      <c r="I103" s="253" t="s">
        <v>916</v>
      </c>
      <c r="J103" s="253" t="s">
        <v>1048</v>
      </c>
      <c r="K103" s="134"/>
      <c r="L103" s="315"/>
      <c r="M103" s="316"/>
      <c r="N103" s="317"/>
    </row>
    <row r="104" spans="2:14" ht="165" x14ac:dyDescent="0.2">
      <c r="B104" s="253" t="s">
        <v>1029</v>
      </c>
      <c r="C104" s="253" t="s">
        <v>994</v>
      </c>
      <c r="D104" s="313" t="s">
        <v>1049</v>
      </c>
      <c r="E104" s="313"/>
      <c r="F104" s="313" t="s">
        <v>996</v>
      </c>
      <c r="G104" s="313"/>
      <c r="H104" s="253" t="s">
        <v>977</v>
      </c>
      <c r="I104" s="253" t="s">
        <v>902</v>
      </c>
      <c r="J104" s="253" t="s">
        <v>997</v>
      </c>
      <c r="K104" s="134"/>
      <c r="L104" s="315"/>
      <c r="M104" s="316"/>
      <c r="N104" s="317"/>
    </row>
    <row r="105" spans="2:14" ht="94.5" customHeight="1" x14ac:dyDescent="0.2">
      <c r="B105" s="253" t="s">
        <v>1029</v>
      </c>
      <c r="C105" s="253" t="s">
        <v>1050</v>
      </c>
      <c r="D105" s="313" t="s">
        <v>1051</v>
      </c>
      <c r="E105" s="313"/>
      <c r="F105" s="313" t="s">
        <v>1052</v>
      </c>
      <c r="G105" s="313"/>
      <c r="H105" s="253" t="s">
        <v>977</v>
      </c>
      <c r="I105" s="253" t="s">
        <v>902</v>
      </c>
      <c r="J105" s="253" t="s">
        <v>1053</v>
      </c>
      <c r="K105" s="134"/>
      <c r="L105" s="315"/>
      <c r="M105" s="316"/>
      <c r="N105" s="317"/>
    </row>
    <row r="106" spans="2:14" ht="111" customHeight="1" x14ac:dyDescent="0.2">
      <c r="B106" s="253" t="s">
        <v>1029</v>
      </c>
      <c r="C106" s="253" t="s">
        <v>1050</v>
      </c>
      <c r="D106" s="313" t="s">
        <v>1054</v>
      </c>
      <c r="E106" s="313"/>
      <c r="F106" s="313" t="s">
        <v>1055</v>
      </c>
      <c r="G106" s="313"/>
      <c r="H106" s="253" t="s">
        <v>977</v>
      </c>
      <c r="I106" s="253" t="s">
        <v>897</v>
      </c>
      <c r="J106" s="253" t="s">
        <v>1056</v>
      </c>
      <c r="K106" s="134"/>
      <c r="L106" s="315"/>
      <c r="M106" s="316"/>
      <c r="N106" s="317"/>
    </row>
    <row r="107" spans="2:14" ht="90" x14ac:dyDescent="0.2">
      <c r="B107" s="253" t="s">
        <v>1029</v>
      </c>
      <c r="C107" s="253" t="s">
        <v>1050</v>
      </c>
      <c r="D107" s="313" t="s">
        <v>1057</v>
      </c>
      <c r="E107" s="313"/>
      <c r="F107" s="313" t="s">
        <v>1058</v>
      </c>
      <c r="G107" s="313"/>
      <c r="H107" s="253" t="s">
        <v>977</v>
      </c>
      <c r="I107" s="253" t="s">
        <v>897</v>
      </c>
      <c r="J107" s="253" t="s">
        <v>1059</v>
      </c>
      <c r="K107" s="134"/>
      <c r="L107" s="315"/>
      <c r="M107" s="316"/>
      <c r="N107" s="317"/>
    </row>
    <row r="108" spans="2:14" ht="120" x14ac:dyDescent="0.2">
      <c r="B108" s="253" t="s">
        <v>1029</v>
      </c>
      <c r="C108" s="253" t="s">
        <v>1050</v>
      </c>
      <c r="D108" s="313" t="s">
        <v>1057</v>
      </c>
      <c r="E108" s="313"/>
      <c r="F108" s="313" t="s">
        <v>1060</v>
      </c>
      <c r="G108" s="313"/>
      <c r="H108" s="253" t="s">
        <v>977</v>
      </c>
      <c r="I108" s="253" t="s">
        <v>916</v>
      </c>
      <c r="J108" s="253" t="s">
        <v>1061</v>
      </c>
      <c r="K108" s="134"/>
      <c r="L108" s="315"/>
      <c r="M108" s="316"/>
      <c r="N108" s="317"/>
    </row>
    <row r="109" spans="2:14" ht="90" x14ac:dyDescent="0.2">
      <c r="B109" s="253" t="s">
        <v>1029</v>
      </c>
      <c r="C109" s="253" t="s">
        <v>1050</v>
      </c>
      <c r="D109" s="313" t="s">
        <v>1062</v>
      </c>
      <c r="E109" s="313"/>
      <c r="F109" s="313" t="s">
        <v>1063</v>
      </c>
      <c r="G109" s="313"/>
      <c r="H109" s="253" t="s">
        <v>977</v>
      </c>
      <c r="I109" s="253" t="s">
        <v>897</v>
      </c>
      <c r="J109" s="253" t="s">
        <v>1064</v>
      </c>
      <c r="K109" s="134"/>
      <c r="L109" s="315"/>
      <c r="M109" s="316"/>
      <c r="N109" s="317"/>
    </row>
    <row r="110" spans="2:14" ht="129.94999999999999" customHeight="1" x14ac:dyDescent="0.2">
      <c r="B110" s="253" t="s">
        <v>1029</v>
      </c>
      <c r="C110" s="253" t="s">
        <v>1050</v>
      </c>
      <c r="D110" s="313" t="s">
        <v>1065</v>
      </c>
      <c r="E110" s="313"/>
      <c r="F110" s="313" t="s">
        <v>1066</v>
      </c>
      <c r="G110" s="313"/>
      <c r="H110" s="253" t="s">
        <v>977</v>
      </c>
      <c r="I110" s="253" t="s">
        <v>902</v>
      </c>
      <c r="J110" s="253" t="s">
        <v>1067</v>
      </c>
      <c r="K110" s="134"/>
      <c r="L110" s="315"/>
      <c r="M110" s="316"/>
      <c r="N110" s="317"/>
    </row>
    <row r="111" spans="2:14" ht="210" x14ac:dyDescent="0.2">
      <c r="B111" s="253" t="s">
        <v>1029</v>
      </c>
      <c r="C111" s="253" t="s">
        <v>903</v>
      </c>
      <c r="D111" s="313" t="s">
        <v>1068</v>
      </c>
      <c r="E111" s="313"/>
      <c r="F111" s="313" t="s">
        <v>1069</v>
      </c>
      <c r="G111" s="313"/>
      <c r="H111" s="253" t="s">
        <v>1070</v>
      </c>
      <c r="I111" s="253" t="s">
        <v>902</v>
      </c>
      <c r="J111" s="253" t="s">
        <v>1071</v>
      </c>
      <c r="K111" s="134"/>
      <c r="L111" s="315"/>
      <c r="M111" s="316"/>
      <c r="N111" s="317"/>
    </row>
    <row r="112" spans="2:14" ht="210" x14ac:dyDescent="0.2">
      <c r="B112" s="253" t="s">
        <v>1029</v>
      </c>
      <c r="C112" s="253" t="s">
        <v>903</v>
      </c>
      <c r="D112" s="313" t="s">
        <v>1072</v>
      </c>
      <c r="E112" s="313"/>
      <c r="F112" s="313" t="s">
        <v>1073</v>
      </c>
      <c r="G112" s="313"/>
      <c r="H112" s="253" t="s">
        <v>1070</v>
      </c>
      <c r="I112" s="253" t="s">
        <v>897</v>
      </c>
      <c r="J112" s="253" t="s">
        <v>1074</v>
      </c>
      <c r="K112" s="134"/>
      <c r="L112" s="315"/>
      <c r="M112" s="316"/>
      <c r="N112" s="317"/>
    </row>
    <row r="113" spans="2:14" ht="83.1" customHeight="1" x14ac:dyDescent="0.2">
      <c r="B113" s="253" t="s">
        <v>1029</v>
      </c>
      <c r="C113" s="253" t="s">
        <v>904</v>
      </c>
      <c r="D113" s="313" t="s">
        <v>1075</v>
      </c>
      <c r="E113" s="313"/>
      <c r="F113" s="313" t="s">
        <v>1076</v>
      </c>
      <c r="G113" s="313"/>
      <c r="H113" s="253" t="s">
        <v>977</v>
      </c>
      <c r="I113" s="253" t="s">
        <v>897</v>
      </c>
      <c r="J113" s="253" t="s">
        <v>1077</v>
      </c>
      <c r="K113" s="134"/>
      <c r="L113" s="315"/>
      <c r="M113" s="316"/>
      <c r="N113" s="317"/>
    </row>
    <row r="114" spans="2:14" ht="60" x14ac:dyDescent="0.2">
      <c r="B114" s="253" t="s">
        <v>1029</v>
      </c>
      <c r="C114" s="253" t="s">
        <v>584</v>
      </c>
      <c r="D114" s="313" t="s">
        <v>1078</v>
      </c>
      <c r="E114" s="313"/>
      <c r="F114" s="313" t="s">
        <v>1079</v>
      </c>
      <c r="G114" s="313"/>
      <c r="H114" s="253" t="s">
        <v>977</v>
      </c>
      <c r="I114" s="253" t="s">
        <v>916</v>
      </c>
      <c r="J114" s="253" t="s">
        <v>1080</v>
      </c>
      <c r="K114" s="134"/>
      <c r="L114" s="315"/>
      <c r="M114" s="316"/>
      <c r="N114" s="317"/>
    </row>
    <row r="115" spans="2:14" ht="180" x14ac:dyDescent="0.2">
      <c r="B115" s="253" t="s">
        <v>1029</v>
      </c>
      <c r="C115" s="253" t="s">
        <v>1081</v>
      </c>
      <c r="D115" s="313" t="s">
        <v>1082</v>
      </c>
      <c r="E115" s="313"/>
      <c r="F115" s="313" t="s">
        <v>1083</v>
      </c>
      <c r="G115" s="313"/>
      <c r="H115" s="253" t="s">
        <v>1084</v>
      </c>
      <c r="I115" s="253" t="s">
        <v>897</v>
      </c>
      <c r="J115" s="253" t="s">
        <v>1085</v>
      </c>
      <c r="K115" s="134"/>
      <c r="L115" s="315"/>
      <c r="M115" s="316"/>
      <c r="N115" s="317"/>
    </row>
  </sheetData>
  <sheetProtection algorithmName="SHA-512" hashValue="IEycFpGINfb11SMtwiWhEg+Jy8UBFzWa72VIuunladNZ40wHm0eHLAYAK5mpnY+62ZR7gZLXSAiLTGcUrX15lg==" saltValue="iFx3ML3QabR73ac5g7i2zA==" spinCount="100000" sheet="1" formatColumns="0" formatRows="0" insertRows="0"/>
  <mergeCells count="181">
    <mergeCell ref="C81:E81"/>
    <mergeCell ref="C82:E82"/>
    <mergeCell ref="C84:E84"/>
    <mergeCell ref="C85:E85"/>
    <mergeCell ref="C86:E86"/>
    <mergeCell ref="C87:E87"/>
    <mergeCell ref="C88:E88"/>
    <mergeCell ref="C70:E70"/>
    <mergeCell ref="C72:E72"/>
    <mergeCell ref="C73:E73"/>
    <mergeCell ref="C74:E74"/>
    <mergeCell ref="C75:E75"/>
    <mergeCell ref="C76:E76"/>
    <mergeCell ref="C78:E78"/>
    <mergeCell ref="C79:E79"/>
    <mergeCell ref="C80:E80"/>
    <mergeCell ref="B3:M3"/>
    <mergeCell ref="B2:M2"/>
    <mergeCell ref="C63:E64"/>
    <mergeCell ref="I63:I64"/>
    <mergeCell ref="B35:B36"/>
    <mergeCell ref="D35:D36"/>
    <mergeCell ref="E35:E36"/>
    <mergeCell ref="F35:F36"/>
    <mergeCell ref="G35:G36"/>
    <mergeCell ref="B63:B64"/>
    <mergeCell ref="F63:F64"/>
    <mergeCell ref="G63:G64"/>
    <mergeCell ref="H63:H64"/>
    <mergeCell ref="I7:I8"/>
    <mergeCell ref="J7:J8"/>
    <mergeCell ref="I35:I36"/>
    <mergeCell ref="J35:J36"/>
    <mergeCell ref="H35:H36"/>
    <mergeCell ref="K13:M13"/>
    <mergeCell ref="B7:B8"/>
    <mergeCell ref="D7:D8"/>
    <mergeCell ref="E7:E8"/>
    <mergeCell ref="F7:F8"/>
    <mergeCell ref="G7:G8"/>
    <mergeCell ref="H7:H8"/>
    <mergeCell ref="B6:M6"/>
    <mergeCell ref="B4:M4"/>
    <mergeCell ref="K32:M32"/>
    <mergeCell ref="K7:M8"/>
    <mergeCell ref="K35:M36"/>
    <mergeCell ref="K38:M38"/>
    <mergeCell ref="K39:M39"/>
    <mergeCell ref="B34:M34"/>
    <mergeCell ref="K26:M26"/>
    <mergeCell ref="K28:M28"/>
    <mergeCell ref="K29:M29"/>
    <mergeCell ref="K30:M30"/>
    <mergeCell ref="K31:M31"/>
    <mergeCell ref="K20:M20"/>
    <mergeCell ref="K22:M22"/>
    <mergeCell ref="K23:M23"/>
    <mergeCell ref="K24:M24"/>
    <mergeCell ref="K25:M25"/>
    <mergeCell ref="K14:M14"/>
    <mergeCell ref="K16:M16"/>
    <mergeCell ref="K17:M17"/>
    <mergeCell ref="K18:M18"/>
    <mergeCell ref="K19:M19"/>
    <mergeCell ref="K52:M52"/>
    <mergeCell ref="K53:M53"/>
    <mergeCell ref="K54:M54"/>
    <mergeCell ref="K56:M56"/>
    <mergeCell ref="K57:M57"/>
    <mergeCell ref="K10:M10"/>
    <mergeCell ref="K11:M11"/>
    <mergeCell ref="K12:M12"/>
    <mergeCell ref="K46:M46"/>
    <mergeCell ref="K47:M47"/>
    <mergeCell ref="K48:M48"/>
    <mergeCell ref="K50:M50"/>
    <mergeCell ref="K51:M51"/>
    <mergeCell ref="K40:M40"/>
    <mergeCell ref="K41:M41"/>
    <mergeCell ref="K42:M42"/>
    <mergeCell ref="K44:M44"/>
    <mergeCell ref="K45:M45"/>
    <mergeCell ref="C66:E66"/>
    <mergeCell ref="C67:E67"/>
    <mergeCell ref="C68:E68"/>
    <mergeCell ref="C69:E69"/>
    <mergeCell ref="K58:M58"/>
    <mergeCell ref="K59:M59"/>
    <mergeCell ref="K60:M60"/>
    <mergeCell ref="J63:L64"/>
    <mergeCell ref="J66:L66"/>
    <mergeCell ref="B90:N90"/>
    <mergeCell ref="B91:N91"/>
    <mergeCell ref="B92:N92"/>
    <mergeCell ref="B93:N93"/>
    <mergeCell ref="J85:L85"/>
    <mergeCell ref="J86:L86"/>
    <mergeCell ref="J87:L87"/>
    <mergeCell ref="J88:L88"/>
    <mergeCell ref="B62:L62"/>
    <mergeCell ref="J79:L79"/>
    <mergeCell ref="J80:L80"/>
    <mergeCell ref="J81:L81"/>
    <mergeCell ref="J82:L82"/>
    <mergeCell ref="J84:L84"/>
    <mergeCell ref="J73:L73"/>
    <mergeCell ref="J74:L74"/>
    <mergeCell ref="J75:L75"/>
    <mergeCell ref="J76:L76"/>
    <mergeCell ref="J78:L78"/>
    <mergeCell ref="J67:L67"/>
    <mergeCell ref="J68:L68"/>
    <mergeCell ref="J69:L69"/>
    <mergeCell ref="J70:L70"/>
    <mergeCell ref="J72:L72"/>
    <mergeCell ref="L94:N94"/>
    <mergeCell ref="L95:N95"/>
    <mergeCell ref="L96:N96"/>
    <mergeCell ref="L97:N97"/>
    <mergeCell ref="L98:N98"/>
    <mergeCell ref="L99:N99"/>
    <mergeCell ref="L100:N100"/>
    <mergeCell ref="L101:N101"/>
    <mergeCell ref="L102:N102"/>
    <mergeCell ref="L103:N103"/>
    <mergeCell ref="L104:N104"/>
    <mergeCell ref="L105:N105"/>
    <mergeCell ref="L106:N106"/>
    <mergeCell ref="L107:N107"/>
    <mergeCell ref="L108:N108"/>
    <mergeCell ref="L109:N109"/>
    <mergeCell ref="L110:N110"/>
    <mergeCell ref="L111:N111"/>
    <mergeCell ref="L112:N112"/>
    <mergeCell ref="L113:N113"/>
    <mergeCell ref="L114:N114"/>
    <mergeCell ref="L115:N115"/>
    <mergeCell ref="D94:E94"/>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5:G115"/>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s>
  <conditionalFormatting sqref="K95:K115">
    <cfRule type="expression" dxfId="22" priority="4">
      <formula>K95="Pass"</formula>
    </cfRule>
  </conditionalFormatting>
  <conditionalFormatting sqref="L95:N115">
    <cfRule type="expression" dxfId="21" priority="1">
      <formula>K95="Pass"</formula>
    </cfRule>
  </conditionalFormatting>
  <dataValidations count="1">
    <dataValidation type="list" allowBlank="1" showInputMessage="1" showErrorMessage="1" sqref="K95:K115" xr:uid="{1B459509-2787-4EB7-BC2D-A0AB52333E0A}">
      <formula1>"Pass,Fail,NA,Not Inspected"</formula1>
    </dataValidation>
  </dataValidation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87669947-86C2-4CDE-9CB5-93126B9BCBDB}">
          <x14:formula1>
            <xm:f>'Data Validation'!$K$120:$K$122</xm:f>
          </x14:formula1>
          <xm:sqref>E28:E32 E22:E26 E56:E60 E50:E54 E10:E14 E38:E42 E44:E48 E16:E20</xm:sqref>
        </x14:dataValidation>
        <x14:dataValidation type="list" allowBlank="1" showInputMessage="1" showErrorMessage="1" xr:uid="{B298DDF7-85DA-4780-8637-F43409229F36}">
          <x14:formula1>
            <xm:f>'Data Validation'!$J$120:$J$124</xm:f>
          </x14:formula1>
          <xm:sqref>I28:I32 I50:I54 I56:I60 I10:I14 I38:I42 I44:I48 I16:I20 I22:I26</xm:sqref>
        </x14:dataValidation>
        <x14:dataValidation type="list" allowBlank="1" showInputMessage="1" showErrorMessage="1" xr:uid="{6F3E597E-1809-48AC-82F4-37AAB445A375}">
          <x14:formula1>
            <xm:f>'Data Validation'!$L$120:$L$121</xm:f>
          </x14:formula1>
          <xm:sqref>F10:F14 J28:J32 F28:F32 J38:J42 F16:F20 J56:J60 F56:F60 J10:J14 F50:F54 F38:F42 F44:F48 J44:J48 J50:J54 J16:J20 J22:J26 F22:F26</xm:sqref>
        </x14:dataValidation>
        <x14:dataValidation type="list" allowBlank="1" showInputMessage="1" showErrorMessage="1" xr:uid="{D076B12A-EA0B-4066-9754-EE03D7F8B488}">
          <x14:formula1>
            <xm:f>'Data Validation'!$M$120:$M$122</xm:f>
          </x14:formula1>
          <xm:sqref>G28:G32 G22:G26 G56:G60 G50:G54 G10:G14 G38:G42 G44:G48 G16:G20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5633-A8F2-4E8B-B1EC-4FB820FE7BA0}">
  <sheetPr codeName="Sheet11">
    <tabColor theme="4" tint="0.39997558519241921"/>
  </sheetPr>
  <dimension ref="A2:S30"/>
  <sheetViews>
    <sheetView showGridLines="0" zoomScale="85" zoomScaleNormal="85" workbookViewId="0"/>
  </sheetViews>
  <sheetFormatPr defaultColWidth="9.140625" defaultRowHeight="14.25" x14ac:dyDescent="0.2"/>
  <cols>
    <col min="1" max="1" width="3.42578125" style="3" customWidth="1"/>
    <col min="2" max="2" width="23.85546875" style="3" bestFit="1" customWidth="1"/>
    <col min="3" max="3" width="18" style="3" customWidth="1"/>
    <col min="4" max="5" width="13.42578125" style="3" bestFit="1" customWidth="1"/>
    <col min="6" max="6" width="11" style="3" bestFit="1" customWidth="1"/>
    <col min="7" max="7" width="14" style="3" customWidth="1"/>
    <col min="8" max="9" width="17.140625" style="3" customWidth="1"/>
    <col min="10" max="10" width="16" style="3" bestFit="1" customWidth="1"/>
    <col min="11" max="11" width="15.42578125" style="3" customWidth="1"/>
    <col min="12" max="12" width="15.140625" style="3" customWidth="1"/>
    <col min="13" max="13" width="18.5703125" style="3" customWidth="1"/>
    <col min="14" max="14" width="8" style="3" bestFit="1" customWidth="1"/>
    <col min="15" max="16" width="10.7109375" style="3" customWidth="1"/>
    <col min="17" max="17" width="17.42578125" style="3" customWidth="1"/>
    <col min="18" max="18" width="18.140625" style="3" customWidth="1"/>
    <col min="19" max="23" width="16.42578125" style="3" customWidth="1"/>
    <col min="24" max="24" width="18.85546875" style="3" customWidth="1"/>
    <col min="25" max="28" width="12.85546875" style="3" customWidth="1"/>
    <col min="29" max="30" width="15.42578125" style="3" customWidth="1"/>
    <col min="31" max="31" width="33.28515625" style="3" customWidth="1"/>
    <col min="32" max="16384" width="9.140625" style="3"/>
  </cols>
  <sheetData>
    <row r="2" spans="1:19" s="10" customFormat="1" ht="23.25" x14ac:dyDescent="0.2">
      <c r="A2" s="11"/>
      <c r="B2" s="383" t="s">
        <v>752</v>
      </c>
      <c r="C2" s="384"/>
      <c r="D2" s="384"/>
      <c r="E2" s="384"/>
      <c r="F2" s="384"/>
      <c r="G2" s="384"/>
      <c r="H2" s="384"/>
      <c r="I2" s="384"/>
      <c r="J2" s="384"/>
      <c r="K2" s="384"/>
      <c r="L2" s="384"/>
      <c r="M2" s="384"/>
      <c r="N2" s="384"/>
      <c r="O2" s="384"/>
      <c r="P2" s="19"/>
      <c r="Q2" s="18"/>
    </row>
    <row r="3" spans="1:19" ht="16.5" customHeight="1" x14ac:dyDescent="0.25">
      <c r="A3" s="4"/>
      <c r="B3" s="301" t="s">
        <v>725</v>
      </c>
      <c r="C3" s="302"/>
      <c r="D3" s="302"/>
      <c r="E3" s="302"/>
      <c r="F3" s="302"/>
      <c r="G3" s="302"/>
      <c r="H3" s="302"/>
      <c r="I3" s="302"/>
      <c r="J3" s="302"/>
      <c r="K3" s="302"/>
      <c r="L3" s="302"/>
      <c r="M3" s="302"/>
      <c r="N3" s="302"/>
      <c r="O3" s="303"/>
      <c r="P3" s="19"/>
      <c r="Q3" s="18"/>
      <c r="R3" s="10"/>
      <c r="S3" s="10"/>
    </row>
    <row r="4" spans="1:19" ht="15" customHeight="1" x14ac:dyDescent="0.2">
      <c r="A4" s="4"/>
      <c r="B4" s="385" t="s">
        <v>745</v>
      </c>
      <c r="C4" s="299"/>
      <c r="D4" s="299"/>
      <c r="E4" s="299"/>
      <c r="F4" s="299"/>
      <c r="G4" s="299"/>
      <c r="H4" s="299"/>
      <c r="I4" s="299"/>
      <c r="J4" s="299"/>
      <c r="K4" s="299"/>
      <c r="L4" s="299"/>
      <c r="M4" s="299"/>
      <c r="N4" s="299"/>
      <c r="O4" s="300"/>
      <c r="P4" s="87"/>
      <c r="Q4" s="88"/>
      <c r="R4" s="88"/>
      <c r="S4" s="88"/>
    </row>
    <row r="6" spans="1:19" s="10" customFormat="1" ht="22.9" customHeight="1" x14ac:dyDescent="0.2">
      <c r="A6" s="11"/>
      <c r="B6" s="388" t="s">
        <v>703</v>
      </c>
      <c r="C6" s="389"/>
      <c r="D6" s="389"/>
      <c r="E6" s="389"/>
      <c r="F6" s="389"/>
      <c r="G6" s="389"/>
      <c r="H6" s="389"/>
      <c r="I6" s="389"/>
      <c r="J6" s="389"/>
      <c r="K6" s="389"/>
      <c r="L6" s="389"/>
      <c r="M6" s="389"/>
      <c r="N6" s="389"/>
      <c r="O6" s="389"/>
      <c r="P6" s="19"/>
      <c r="Q6" s="18"/>
    </row>
    <row r="7" spans="1:19" s="88" customFormat="1" ht="12" customHeight="1" x14ac:dyDescent="0.2">
      <c r="A7" s="86"/>
      <c r="B7" s="378" t="s">
        <v>693</v>
      </c>
      <c r="C7" s="386" t="s">
        <v>94</v>
      </c>
      <c r="D7" s="378" t="s">
        <v>96</v>
      </c>
      <c r="E7" s="386" t="s">
        <v>167</v>
      </c>
      <c r="F7" s="378" t="s">
        <v>243</v>
      </c>
      <c r="G7" s="378" t="s">
        <v>229</v>
      </c>
      <c r="H7" s="378" t="s">
        <v>228</v>
      </c>
      <c r="I7" s="378" t="s">
        <v>268</v>
      </c>
      <c r="J7" s="378" t="s">
        <v>527</v>
      </c>
      <c r="K7" s="378" t="s">
        <v>168</v>
      </c>
      <c r="L7" s="390" t="s">
        <v>104</v>
      </c>
      <c r="M7" s="390"/>
      <c r="N7" s="390"/>
      <c r="O7" s="364"/>
      <c r="P7" s="87"/>
    </row>
    <row r="8" spans="1:19" s="88" customFormat="1" ht="18" customHeight="1" x14ac:dyDescent="0.2">
      <c r="A8" s="86"/>
      <c r="B8" s="381"/>
      <c r="C8" s="387"/>
      <c r="D8" s="381"/>
      <c r="E8" s="387"/>
      <c r="F8" s="381"/>
      <c r="G8" s="381"/>
      <c r="H8" s="381"/>
      <c r="I8" s="381"/>
      <c r="J8" s="381"/>
      <c r="K8" s="381"/>
      <c r="L8" s="390"/>
      <c r="M8" s="390"/>
      <c r="N8" s="390"/>
      <c r="O8" s="390"/>
    </row>
    <row r="9" spans="1:19" s="6" customFormat="1" ht="24" x14ac:dyDescent="0.2">
      <c r="A9" s="8" t="s">
        <v>225</v>
      </c>
      <c r="B9" s="104" t="s">
        <v>262</v>
      </c>
      <c r="C9" s="12" t="str">
        <f>IF('General Project Info'!C58="","",IF('General Project Info'!C58='Data Validation'!$I$14,'General Project Info'!D58,'General Project Info'!C58))</f>
        <v/>
      </c>
      <c r="D9" s="13" t="str">
        <f>IF('General Project Info'!C60="","",'General Project Info'!C60)</f>
        <v/>
      </c>
      <c r="E9" s="12" t="str">
        <f>IF('General Project Info'!C61="","",IF('General Project Info'!C61='Data Validation'!$I$14,'General Project Info'!D61,'General Project Info'!C61))</f>
        <v/>
      </c>
      <c r="F9" s="12" t="str">
        <f>IF('General Project Info'!C57="","",IF('General Project Info'!C57='Data Validation'!$I$14,'General Project Info'!D57,'General Project Info'!C57))</f>
        <v/>
      </c>
      <c r="G9" s="162"/>
      <c r="H9" s="20"/>
      <c r="I9" s="238"/>
      <c r="J9" s="12" t="str">
        <f>IF('General Project Info'!C63="","",IF('General Project Info'!C63='Data Validation'!$I$14,'General Project Info'!D63,'General Project Info'!C63))</f>
        <v/>
      </c>
      <c r="K9" s="12" t="str">
        <f>IF('General Project Info'!C62="","",IF('General Project Info'!C62='Data Validation'!$I$14,'General Project Info'!D62,'General Project Info'!C62))</f>
        <v/>
      </c>
      <c r="L9" s="392"/>
      <c r="M9" s="392"/>
      <c r="N9" s="392"/>
      <c r="O9" s="392"/>
    </row>
    <row r="10" spans="1:19" s="6" customFormat="1" ht="24" x14ac:dyDescent="0.2">
      <c r="A10" s="8" t="s">
        <v>225</v>
      </c>
      <c r="B10" s="104" t="s">
        <v>261</v>
      </c>
      <c r="C10" s="12" t="str">
        <f>IF('General Project Info'!C66="","",IF('General Project Info'!C66='Data Validation'!$I$14,'General Project Info'!D66,'General Project Info'!C66))</f>
        <v/>
      </c>
      <c r="D10" s="13" t="str">
        <f>IF('General Project Info'!C68="","",'General Project Info'!C68)</f>
        <v/>
      </c>
      <c r="E10" s="12" t="str">
        <f>IF('General Project Info'!C69="","",IF('General Project Info'!C69='Data Validation'!$I$14,'General Project Info'!D69,'General Project Info'!C69))</f>
        <v/>
      </c>
      <c r="F10" s="12" t="str">
        <f>IF('General Project Info'!C65="","",IF('General Project Info'!C65='Data Validation'!$I$14,'General Project Info'!D65,'General Project Info'!C65))</f>
        <v/>
      </c>
      <c r="G10" s="162"/>
      <c r="H10" s="20"/>
      <c r="I10" s="238"/>
      <c r="J10" s="12" t="str">
        <f>IF('General Project Info'!C71="","",IF('General Project Info'!C71='Data Validation'!$I$14,'General Project Info'!D71,'General Project Info'!C71))</f>
        <v/>
      </c>
      <c r="K10" s="12" t="str">
        <f>IF('General Project Info'!C70="","",IF('General Project Info'!C70='Data Validation'!$I$14,'General Project Info'!D70,'General Project Info'!C70))</f>
        <v/>
      </c>
      <c r="L10" s="392"/>
      <c r="M10" s="392"/>
      <c r="N10" s="392"/>
      <c r="O10" s="392"/>
    </row>
    <row r="11" spans="1:19" s="88" customFormat="1" ht="25.5" x14ac:dyDescent="0.2">
      <c r="A11" s="86"/>
      <c r="B11" s="41" t="s">
        <v>259</v>
      </c>
      <c r="C11" s="41" t="s">
        <v>94</v>
      </c>
      <c r="D11" s="89" t="s">
        <v>96</v>
      </c>
      <c r="E11" s="41" t="s">
        <v>167</v>
      </c>
      <c r="F11" s="41" t="s">
        <v>243</v>
      </c>
      <c r="G11" s="41" t="s">
        <v>229</v>
      </c>
      <c r="H11" s="41" t="s">
        <v>228</v>
      </c>
      <c r="I11" s="41" t="s">
        <v>527</v>
      </c>
      <c r="J11" s="390" t="s">
        <v>104</v>
      </c>
      <c r="K11" s="390"/>
      <c r="L11" s="390"/>
      <c r="M11" s="390"/>
      <c r="N11" s="390"/>
      <c r="O11" s="390"/>
    </row>
    <row r="12" spans="1:19" s="6" customFormat="1" ht="24" x14ac:dyDescent="0.2">
      <c r="A12" s="8" t="s">
        <v>225</v>
      </c>
      <c r="B12" s="104" t="s">
        <v>257</v>
      </c>
      <c r="C12" s="12" t="str">
        <f>IF('General Project Info'!C75="","",IF('General Project Info'!C75='Data Validation'!$I$14,'General Project Info'!D75,'General Project Info'!C75))</f>
        <v/>
      </c>
      <c r="D12" s="13" t="str">
        <f>IF('General Project Info'!C76="","",'General Project Info'!C76)</f>
        <v/>
      </c>
      <c r="E12" s="12" t="str">
        <f>IF('General Project Info'!C77="","",IF('General Project Info'!C77='Data Validation'!$I$14,'General Project Info'!D77,'General Project Info'!C77))</f>
        <v/>
      </c>
      <c r="F12" s="12" t="str">
        <f>IF('General Project Info'!C74="","",IF('General Project Info'!C74='Data Validation'!$I$14,'General Project Info'!D74,'General Project Info'!C74))</f>
        <v/>
      </c>
      <c r="G12" s="226"/>
      <c r="H12" s="20"/>
      <c r="I12" s="12" t="str">
        <f>IF('General Project Info'!C79="","",'General Project Info'!C79)</f>
        <v/>
      </c>
      <c r="J12" s="391"/>
      <c r="K12" s="391"/>
      <c r="L12" s="391"/>
      <c r="M12" s="391"/>
      <c r="N12" s="391"/>
      <c r="O12" s="391"/>
    </row>
    <row r="13" spans="1:19" s="6" customFormat="1" ht="24" x14ac:dyDescent="0.2">
      <c r="A13" s="8" t="s">
        <v>225</v>
      </c>
      <c r="B13" s="104" t="s">
        <v>256</v>
      </c>
      <c r="C13" s="12" t="str">
        <f>IF('General Project Info'!C83="","",IF('General Project Info'!C83='Data Validation'!$I$14,'General Project Info'!D83,'General Project Info'!C83))</f>
        <v/>
      </c>
      <c r="D13" s="13" t="str">
        <f>IF('General Project Info'!C84="","",'General Project Info'!C84)</f>
        <v/>
      </c>
      <c r="E13" s="12" t="str">
        <f>IF('General Project Info'!C85="","",IF('General Project Info'!C85='Data Validation'!$I$14,'General Project Info'!D85,'General Project Info'!C85))</f>
        <v/>
      </c>
      <c r="F13" s="12" t="str">
        <f>IF('General Project Info'!C82="","",IF('General Project Info'!C82='Data Validation'!$I$14,'General Project Info'!D82,'General Project Info'!C82))</f>
        <v/>
      </c>
      <c r="G13" s="226"/>
      <c r="H13" s="20"/>
      <c r="I13" s="12" t="str">
        <f>IF('General Project Info'!C87="","",'General Project Info'!C87)</f>
        <v/>
      </c>
      <c r="J13" s="391"/>
      <c r="K13" s="391"/>
      <c r="L13" s="391"/>
      <c r="M13" s="391"/>
      <c r="N13" s="391"/>
      <c r="O13" s="391"/>
    </row>
    <row r="15" spans="1:19" s="23" customFormat="1" ht="23.25" customHeight="1" x14ac:dyDescent="0.25">
      <c r="B15" s="194" t="s">
        <v>705</v>
      </c>
      <c r="C15" s="195"/>
      <c r="D15" s="195"/>
      <c r="E15" s="195"/>
      <c r="F15" s="195"/>
      <c r="G15" s="195"/>
      <c r="H15" s="195"/>
      <c r="I15" s="195"/>
      <c r="J15" s="195"/>
      <c r="K15" s="195"/>
      <c r="L15" s="195"/>
      <c r="M15" s="195"/>
      <c r="N15" s="195"/>
      <c r="O15" s="195"/>
      <c r="P15" s="195"/>
      <c r="Q15" s="195"/>
      <c r="R15" s="195"/>
      <c r="S15" s="196"/>
    </row>
    <row r="16" spans="1:19" s="91" customFormat="1" ht="20.45" customHeight="1" x14ac:dyDescent="0.25">
      <c r="A16" s="90"/>
      <c r="B16" s="390" t="s">
        <v>255</v>
      </c>
      <c r="C16" s="378" t="s">
        <v>94</v>
      </c>
      <c r="D16" s="378" t="s">
        <v>167</v>
      </c>
      <c r="E16" s="390" t="s">
        <v>254</v>
      </c>
      <c r="F16" s="390"/>
      <c r="G16" s="390"/>
      <c r="H16" s="390"/>
      <c r="I16" s="390"/>
      <c r="J16" s="390"/>
      <c r="K16" s="390"/>
      <c r="L16" s="390"/>
      <c r="M16" s="390" t="s">
        <v>253</v>
      </c>
      <c r="N16" s="390"/>
      <c r="O16" s="390"/>
      <c r="P16" s="390"/>
      <c r="Q16" s="378" t="s">
        <v>697</v>
      </c>
      <c r="R16" s="378" t="s">
        <v>853</v>
      </c>
      <c r="S16" s="378" t="s">
        <v>104</v>
      </c>
    </row>
    <row r="17" spans="1:19" s="91" customFormat="1" ht="41.25" customHeight="1" x14ac:dyDescent="0.25">
      <c r="A17" s="90"/>
      <c r="B17" s="390"/>
      <c r="C17" s="381"/>
      <c r="D17" s="381"/>
      <c r="E17" s="41" t="s">
        <v>96</v>
      </c>
      <c r="F17" s="41" t="s">
        <v>231</v>
      </c>
      <c r="G17" s="41" t="s">
        <v>230</v>
      </c>
      <c r="H17" s="41" t="s">
        <v>694</v>
      </c>
      <c r="I17" s="41" t="s">
        <v>770</v>
      </c>
      <c r="J17" s="41" t="s">
        <v>771</v>
      </c>
      <c r="K17" s="41" t="s">
        <v>695</v>
      </c>
      <c r="L17" s="41" t="s">
        <v>696</v>
      </c>
      <c r="M17" s="41" t="s">
        <v>250</v>
      </c>
      <c r="N17" s="41" t="s">
        <v>96</v>
      </c>
      <c r="O17" s="41" t="s">
        <v>229</v>
      </c>
      <c r="P17" s="41" t="s">
        <v>696</v>
      </c>
      <c r="Q17" s="381"/>
      <c r="R17" s="381"/>
      <c r="S17" s="381"/>
    </row>
    <row r="18" spans="1:19" s="6" customFormat="1" ht="24" x14ac:dyDescent="0.2">
      <c r="A18" s="8" t="s">
        <v>225</v>
      </c>
      <c r="B18" s="165" t="s">
        <v>249</v>
      </c>
      <c r="C18" s="153"/>
      <c r="D18" s="153"/>
      <c r="E18" s="153"/>
      <c r="F18" s="153"/>
      <c r="G18" s="153"/>
      <c r="H18" s="153"/>
      <c r="I18" s="246"/>
      <c r="J18" s="246"/>
      <c r="K18" s="153"/>
      <c r="L18" s="153"/>
      <c r="M18" s="153"/>
      <c r="N18" s="153"/>
      <c r="O18" s="153"/>
      <c r="P18" s="153"/>
      <c r="Q18" s="153"/>
      <c r="R18" s="153"/>
      <c r="S18" s="22"/>
    </row>
    <row r="19" spans="1:19" s="6" customFormat="1" ht="24" x14ac:dyDescent="0.2">
      <c r="A19" s="8" t="s">
        <v>225</v>
      </c>
      <c r="B19" s="165" t="s">
        <v>248</v>
      </c>
      <c r="C19" s="153"/>
      <c r="D19" s="153"/>
      <c r="E19" s="153"/>
      <c r="F19" s="153"/>
      <c r="G19" s="153"/>
      <c r="H19" s="153"/>
      <c r="I19" s="246"/>
      <c r="J19" s="246"/>
      <c r="K19" s="153"/>
      <c r="L19" s="153"/>
      <c r="M19" s="153"/>
      <c r="N19" s="153"/>
      <c r="O19" s="153"/>
      <c r="P19" s="153"/>
      <c r="Q19" s="153"/>
      <c r="R19" s="153"/>
      <c r="S19" s="22"/>
    </row>
    <row r="20" spans="1:19" s="6" customFormat="1" ht="24" x14ac:dyDescent="0.2">
      <c r="A20" s="8" t="s">
        <v>225</v>
      </c>
      <c r="B20" s="165" t="s">
        <v>247</v>
      </c>
      <c r="C20" s="153"/>
      <c r="D20" s="153"/>
      <c r="E20" s="153"/>
      <c r="F20" s="153"/>
      <c r="G20" s="153"/>
      <c r="H20" s="153"/>
      <c r="I20" s="246"/>
      <c r="J20" s="246"/>
      <c r="K20" s="153"/>
      <c r="L20" s="153"/>
      <c r="M20" s="153"/>
      <c r="N20" s="153"/>
      <c r="O20" s="153"/>
      <c r="P20" s="153"/>
      <c r="Q20" s="153"/>
      <c r="R20" s="153"/>
      <c r="S20" s="22"/>
    </row>
    <row r="21" spans="1:19" s="175" customFormat="1" x14ac:dyDescent="0.25">
      <c r="B21" s="393" t="s">
        <v>542</v>
      </c>
      <c r="C21" s="394"/>
      <c r="D21" s="22"/>
      <c r="E21" s="395" t="s">
        <v>544</v>
      </c>
      <c r="F21" s="396"/>
      <c r="G21" s="396"/>
      <c r="H21" s="396"/>
      <c r="I21" s="397"/>
      <c r="J21" s="398"/>
      <c r="K21" s="398"/>
      <c r="L21" s="398"/>
      <c r="M21" s="398"/>
      <c r="N21" s="398"/>
      <c r="O21" s="398"/>
      <c r="P21" s="398"/>
      <c r="Q21" s="398"/>
      <c r="R21" s="398"/>
      <c r="S21" s="399"/>
    </row>
    <row r="22" spans="1:19" s="23" customFormat="1" ht="15.75" customHeight="1" x14ac:dyDescent="0.25">
      <c r="B22" s="393" t="s">
        <v>880</v>
      </c>
      <c r="C22" s="394"/>
      <c r="D22" s="22"/>
      <c r="E22" s="395" t="s">
        <v>881</v>
      </c>
      <c r="F22" s="396"/>
      <c r="G22" s="396"/>
      <c r="H22" s="396"/>
      <c r="I22" s="397"/>
      <c r="J22" s="398"/>
      <c r="K22" s="398"/>
      <c r="L22" s="398"/>
      <c r="M22" s="398"/>
      <c r="N22" s="398"/>
      <c r="O22" s="398"/>
      <c r="P22" s="398"/>
      <c r="Q22" s="398"/>
      <c r="R22" s="398"/>
      <c r="S22" s="399"/>
    </row>
    <row r="23" spans="1:19" s="23" customFormat="1" ht="15.75" customHeight="1" x14ac:dyDescent="0.25">
      <c r="B23" s="24"/>
      <c r="C23" s="18"/>
      <c r="D23" s="18"/>
      <c r="E23" s="18"/>
      <c r="F23" s="18"/>
      <c r="G23" s="18"/>
      <c r="H23" s="18"/>
      <c r="I23" s="18"/>
      <c r="J23" s="18"/>
      <c r="K23" s="18"/>
      <c r="L23" s="18"/>
      <c r="M23" s="18"/>
      <c r="N23" s="18"/>
      <c r="O23" s="18"/>
      <c r="P23" s="18"/>
      <c r="Q23" s="18"/>
    </row>
    <row r="24" spans="1:19" ht="15.75" x14ac:dyDescent="0.2">
      <c r="B24" s="307" t="s">
        <v>817</v>
      </c>
      <c r="C24" s="307"/>
      <c r="D24" s="307"/>
      <c r="E24" s="307"/>
    </row>
    <row r="25" spans="1:19" x14ac:dyDescent="0.2">
      <c r="B25" s="37" t="s">
        <v>94</v>
      </c>
      <c r="C25" s="36" t="s">
        <v>529</v>
      </c>
      <c r="D25" s="305" t="s">
        <v>104</v>
      </c>
      <c r="E25" s="306"/>
    </row>
    <row r="26" spans="1:19" s="4" customFormat="1" x14ac:dyDescent="0.2">
      <c r="B26" s="153"/>
      <c r="C26" s="170"/>
      <c r="D26" s="290"/>
      <c r="E26" s="291"/>
    </row>
    <row r="27" spans="1:19" s="4" customFormat="1" x14ac:dyDescent="0.2">
      <c r="B27" s="153"/>
      <c r="C27" s="170"/>
      <c r="D27" s="290"/>
      <c r="E27" s="291"/>
    </row>
    <row r="28" spans="1:19" s="4" customFormat="1" x14ac:dyDescent="0.2">
      <c r="B28" s="153"/>
      <c r="C28" s="170"/>
      <c r="D28" s="290"/>
      <c r="E28" s="291"/>
    </row>
    <row r="29" spans="1:19" s="4" customFormat="1" x14ac:dyDescent="0.2">
      <c r="B29" s="153"/>
      <c r="C29" s="170"/>
      <c r="D29" s="290"/>
      <c r="E29" s="291"/>
    </row>
    <row r="30" spans="1:19" s="4" customFormat="1" x14ac:dyDescent="0.2">
      <c r="B30" s="153"/>
      <c r="C30" s="170"/>
      <c r="D30" s="290"/>
      <c r="E30" s="291"/>
    </row>
  </sheetData>
  <sheetProtection algorithmName="SHA-512" hashValue="aSyFyHohBWSGP6P6f8/WhnO/K0J7HR1yE81y6R3EdVozhVEo8odMYlALAMgKBBTtaKrN6i5nNg8P6OqzOwKjQA==" saltValue="dsD/O9/cCEjaP0iYxOyvQw==" spinCount="100000" sheet="1" formatColumns="0" formatRows="0" insertRows="0"/>
  <mergeCells count="41">
    <mergeCell ref="B22:C22"/>
    <mergeCell ref="E22:H22"/>
    <mergeCell ref="I21:S21"/>
    <mergeCell ref="I22:S22"/>
    <mergeCell ref="E7:E8"/>
    <mergeCell ref="B21:C21"/>
    <mergeCell ref="E21:H21"/>
    <mergeCell ref="S16:S17"/>
    <mergeCell ref="B16:B17"/>
    <mergeCell ref="C16:C17"/>
    <mergeCell ref="Q16:Q17"/>
    <mergeCell ref="D16:D17"/>
    <mergeCell ref="E16:L16"/>
    <mergeCell ref="M16:P16"/>
    <mergeCell ref="R16:R17"/>
    <mergeCell ref="B6:O6"/>
    <mergeCell ref="J11:O11"/>
    <mergeCell ref="J12:O12"/>
    <mergeCell ref="J13:O13"/>
    <mergeCell ref="L9:O9"/>
    <mergeCell ref="L10:O10"/>
    <mergeCell ref="I7:I8"/>
    <mergeCell ref="J7:J8"/>
    <mergeCell ref="K7:K8"/>
    <mergeCell ref="L7:O8"/>
    <mergeCell ref="B2:O2"/>
    <mergeCell ref="D30:E30"/>
    <mergeCell ref="B24:E24"/>
    <mergeCell ref="B3:O3"/>
    <mergeCell ref="B4:O4"/>
    <mergeCell ref="D25:E25"/>
    <mergeCell ref="D26:E26"/>
    <mergeCell ref="D27:E27"/>
    <mergeCell ref="D28:E28"/>
    <mergeCell ref="D29:E29"/>
    <mergeCell ref="F7:F8"/>
    <mergeCell ref="H7:H8"/>
    <mergeCell ref="G7:G8"/>
    <mergeCell ref="B7:B8"/>
    <mergeCell ref="C7:C8"/>
    <mergeCell ref="D7:D8"/>
  </mergeCells>
  <conditionalFormatting sqref="G9:G10">
    <cfRule type="expression" dxfId="20" priority="4">
      <formula>OR(H9="AFUE",H9="Et")=TRUE</formula>
    </cfRule>
  </conditionalFormatting>
  <dataValidations count="4">
    <dataValidation type="list" allowBlank="1" showInputMessage="1" showErrorMessage="1" sqref="M18:M20" xr:uid="{69DAD196-9767-4CE8-8B91-5252A212C97D}">
      <formula1>"All Ducted,All Non-Ducted,Mixed Ducted and Non-Ducted"</formula1>
    </dataValidation>
    <dataValidation type="list" allowBlank="1" showInputMessage="1" showErrorMessage="1" sqref="H9:H10" xr:uid="{69E3BA0E-4BE0-4396-B78A-B158F356E509}">
      <formula1>DD_HeatingComponents_RatedEfficiencyUnits</formula1>
    </dataValidation>
    <dataValidation allowBlank="1" showInputMessage="1" sqref="G9:G10 G12:G13" xr:uid="{9F9FA089-D1FC-41B6-814D-750EB80642BF}"/>
    <dataValidation type="list" allowBlank="1" showInputMessage="1" showErrorMessage="1" sqref="H12:H13" xr:uid="{DB07BF30-1164-405D-9601-96F7AE302C1B}">
      <formula1>DD_CoolingComponents_RatedEfficiencyUnit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3470D0-F4FA-484D-BCC7-8DC9E28447A5}">
          <x14:formula1>
            <xm:f>'Data Validation'!$AJ$104:$AJ$106</xm:f>
          </x14:formula1>
          <xm:sqref>H18:H20</xm:sqref>
        </x14:dataValidation>
        <x14:dataValidation type="list" allowBlank="1" showInputMessage="1" showErrorMessage="1" xr:uid="{19FC1AFB-942C-427D-9681-955B8A2D5987}">
          <x14:formula1>
            <xm:f>'Data Validation'!$AI$104:$AI$109</xm:f>
          </x14:formula1>
          <xm:sqref>C18:C20</xm:sqref>
        </x14:dataValidation>
        <x14:dataValidation type="list" allowBlank="1" showInputMessage="1" showErrorMessage="1" xr:uid="{4A437D4C-E653-4802-B440-CA5B1A31FE22}">
          <x14:formula1>
            <xm:f>'Data Validation'!$F$129:$F$130</xm:f>
          </x14:formula1>
          <xm:sqref>D21</xm:sqref>
        </x14:dataValidation>
        <x14:dataValidation type="list" allowBlank="1" showInputMessage="1" showErrorMessage="1" xr:uid="{07BF649E-D925-40B4-8C71-7F5B67F14B79}">
          <x14:formula1>
            <xm:f>'Data Validation'!$G$129:$G$131</xm:f>
          </x14:formula1>
          <xm:sqref>D22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CA4C-4670-4D09-9B61-51CDB301E0D1}">
  <sheetPr codeName="Sheet12">
    <tabColor theme="4" tint="0.39997558519241921"/>
  </sheetPr>
  <dimension ref="A2:P122"/>
  <sheetViews>
    <sheetView showGridLines="0" zoomScaleNormal="100" workbookViewId="0"/>
  </sheetViews>
  <sheetFormatPr defaultColWidth="9.140625" defaultRowHeight="14.25" x14ac:dyDescent="0.2"/>
  <cols>
    <col min="1" max="1" width="2.7109375" style="3" customWidth="1"/>
    <col min="2" max="2" width="16.140625" style="3" customWidth="1"/>
    <col min="3" max="3" width="17.28515625" style="3" customWidth="1"/>
    <col min="4" max="4" width="15.140625" style="3" customWidth="1"/>
    <col min="5" max="5" width="17.42578125" style="3" customWidth="1"/>
    <col min="6" max="6" width="11.5703125" style="3" customWidth="1"/>
    <col min="7" max="7" width="13.85546875" style="3" customWidth="1"/>
    <col min="8" max="8" width="17" style="3" customWidth="1"/>
    <col min="9" max="9" width="16.28515625" style="3" customWidth="1"/>
    <col min="10" max="10" width="15.85546875" style="3" customWidth="1"/>
    <col min="11" max="12" width="13.42578125" style="3" customWidth="1"/>
    <col min="13" max="16384" width="9.140625" style="3"/>
  </cols>
  <sheetData>
    <row r="2" spans="1:12" s="1" customFormat="1" ht="18" customHeight="1" x14ac:dyDescent="0.25">
      <c r="A2" s="2"/>
      <c r="B2" s="304" t="s">
        <v>821</v>
      </c>
      <c r="C2" s="304"/>
      <c r="D2" s="304"/>
      <c r="E2" s="304"/>
      <c r="F2" s="304"/>
      <c r="G2" s="304"/>
      <c r="H2" s="304"/>
      <c r="I2" s="304"/>
      <c r="J2" s="304"/>
      <c r="K2" s="304"/>
      <c r="L2" s="304"/>
    </row>
    <row r="3" spans="1:12" ht="15" x14ac:dyDescent="0.25">
      <c r="A3" s="4"/>
      <c r="B3" s="374" t="s">
        <v>725</v>
      </c>
      <c r="C3" s="374"/>
      <c r="D3" s="374"/>
      <c r="E3" s="374"/>
      <c r="F3" s="374"/>
      <c r="G3" s="374"/>
      <c r="H3" s="374"/>
      <c r="I3" s="374"/>
      <c r="J3" s="374"/>
      <c r="K3" s="374"/>
      <c r="L3" s="374"/>
    </row>
    <row r="4" spans="1:12" x14ac:dyDescent="0.2">
      <c r="B4" s="375" t="s">
        <v>860</v>
      </c>
      <c r="C4" s="375"/>
      <c r="D4" s="375"/>
      <c r="E4" s="375"/>
      <c r="F4" s="375"/>
      <c r="G4" s="375"/>
      <c r="H4" s="375"/>
      <c r="I4" s="375"/>
      <c r="J4" s="375"/>
      <c r="K4" s="375"/>
      <c r="L4" s="375"/>
    </row>
    <row r="6" spans="1:12" s="1" customFormat="1" ht="18" customHeight="1" x14ac:dyDescent="0.25">
      <c r="A6" s="2"/>
      <c r="B6" s="307" t="s">
        <v>699</v>
      </c>
      <c r="C6" s="307"/>
      <c r="D6" s="307"/>
      <c r="E6" s="307"/>
      <c r="F6" s="307"/>
      <c r="G6" s="307"/>
      <c r="H6" s="307"/>
      <c r="I6" s="307"/>
      <c r="J6" s="307"/>
      <c r="K6" s="307"/>
      <c r="L6" s="307"/>
    </row>
    <row r="7" spans="1:12" ht="14.45" customHeight="1" x14ac:dyDescent="0.2">
      <c r="B7" s="340" t="s">
        <v>724</v>
      </c>
      <c r="C7" s="45" t="s">
        <v>545</v>
      </c>
      <c r="D7" s="340" t="s">
        <v>551</v>
      </c>
      <c r="E7" s="340" t="s">
        <v>552</v>
      </c>
      <c r="F7" s="340" t="s">
        <v>240</v>
      </c>
      <c r="G7" s="340" t="s">
        <v>701</v>
      </c>
      <c r="H7" s="340" t="s">
        <v>700</v>
      </c>
      <c r="I7" s="340" t="s">
        <v>702</v>
      </c>
      <c r="J7" s="334" t="s">
        <v>104</v>
      </c>
      <c r="K7" s="335"/>
      <c r="L7" s="336"/>
    </row>
    <row r="8" spans="1:12" ht="14.45" customHeight="1" x14ac:dyDescent="0.2">
      <c r="B8" s="340"/>
      <c r="C8" s="340" t="s">
        <v>549</v>
      </c>
      <c r="D8" s="340"/>
      <c r="E8" s="340"/>
      <c r="F8" s="340"/>
      <c r="G8" s="340"/>
      <c r="H8" s="340"/>
      <c r="I8" s="340"/>
      <c r="J8" s="337"/>
      <c r="K8" s="338"/>
      <c r="L8" s="339"/>
    </row>
    <row r="9" spans="1:12" x14ac:dyDescent="0.2">
      <c r="B9" s="340"/>
      <c r="C9" s="340"/>
      <c r="D9" s="340"/>
      <c r="E9" s="340"/>
      <c r="F9" s="340"/>
      <c r="G9" s="340"/>
      <c r="H9" s="340"/>
      <c r="I9" s="340"/>
      <c r="J9" s="337"/>
      <c r="K9" s="338"/>
      <c r="L9" s="339"/>
    </row>
    <row r="10" spans="1:12" x14ac:dyDescent="0.2">
      <c r="B10" s="340"/>
      <c r="C10" s="340"/>
      <c r="D10" s="340"/>
      <c r="E10" s="340"/>
      <c r="F10" s="340"/>
      <c r="G10" s="340"/>
      <c r="H10" s="340"/>
      <c r="I10" s="340"/>
      <c r="J10" s="355"/>
      <c r="K10" s="377"/>
      <c r="L10" s="356"/>
    </row>
    <row r="11" spans="1:12" ht="14.45" customHeight="1" x14ac:dyDescent="0.2">
      <c r="B11" s="46" t="s">
        <v>738</v>
      </c>
      <c r="C11" s="83"/>
      <c r="D11" s="83"/>
      <c r="E11" s="84"/>
      <c r="F11" s="46"/>
      <c r="G11" s="83"/>
      <c r="H11" s="83"/>
      <c r="I11" s="84"/>
      <c r="J11" s="75"/>
      <c r="K11" s="75"/>
      <c r="L11" s="76"/>
    </row>
    <row r="12" spans="1:12" s="26" customFormat="1" ht="12.75" x14ac:dyDescent="0.2">
      <c r="B12" s="78"/>
      <c r="C12" s="78"/>
      <c r="D12" s="78"/>
      <c r="E12" s="78"/>
      <c r="F12" s="78"/>
      <c r="G12" s="78"/>
      <c r="H12" s="78"/>
      <c r="I12" s="78"/>
      <c r="J12" s="327"/>
      <c r="K12" s="327"/>
      <c r="L12" s="327"/>
    </row>
    <row r="13" spans="1:12" s="26" customFormat="1" ht="12.75" x14ac:dyDescent="0.2">
      <c r="B13" s="78"/>
      <c r="C13" s="78"/>
      <c r="D13" s="78"/>
      <c r="E13" s="78"/>
      <c r="F13" s="78"/>
      <c r="G13" s="78"/>
      <c r="H13" s="78"/>
      <c r="I13" s="78"/>
      <c r="J13" s="327"/>
      <c r="K13" s="327"/>
      <c r="L13" s="327"/>
    </row>
    <row r="14" spans="1:12" s="26" customFormat="1" ht="12.75" x14ac:dyDescent="0.2">
      <c r="B14" s="78"/>
      <c r="C14" s="78"/>
      <c r="D14" s="78"/>
      <c r="E14" s="78"/>
      <c r="F14" s="78"/>
      <c r="G14" s="78"/>
      <c r="H14" s="78"/>
      <c r="I14" s="78"/>
      <c r="J14" s="327"/>
      <c r="K14" s="327"/>
      <c r="L14" s="327"/>
    </row>
    <row r="15" spans="1:12" s="26" customFormat="1" ht="12.75" x14ac:dyDescent="0.2">
      <c r="B15" s="78"/>
      <c r="C15" s="78"/>
      <c r="D15" s="78"/>
      <c r="E15" s="78"/>
      <c r="F15" s="78"/>
      <c r="G15" s="78"/>
      <c r="H15" s="78"/>
      <c r="I15" s="78"/>
      <c r="J15" s="327"/>
      <c r="K15" s="327"/>
      <c r="L15" s="327"/>
    </row>
    <row r="16" spans="1:12" s="26" customFormat="1" ht="12.75" x14ac:dyDescent="0.2">
      <c r="B16" s="78"/>
      <c r="C16" s="78"/>
      <c r="D16" s="78"/>
      <c r="E16" s="78"/>
      <c r="F16" s="78"/>
      <c r="G16" s="78"/>
      <c r="H16" s="78"/>
      <c r="I16" s="78"/>
      <c r="J16" s="327"/>
      <c r="K16" s="327"/>
      <c r="L16" s="327"/>
    </row>
    <row r="17" spans="2:12" ht="14.45" customHeight="1" x14ac:dyDescent="0.2">
      <c r="B17" s="46" t="s">
        <v>800</v>
      </c>
      <c r="C17" s="83"/>
      <c r="D17" s="83"/>
      <c r="E17" s="84"/>
      <c r="F17" s="46"/>
      <c r="G17" s="83"/>
      <c r="H17" s="83"/>
      <c r="I17" s="84"/>
      <c r="J17" s="75"/>
      <c r="K17" s="75"/>
      <c r="L17" s="76"/>
    </row>
    <row r="18" spans="2:12" s="26" customFormat="1" ht="12.75" x14ac:dyDescent="0.2">
      <c r="B18" s="134"/>
      <c r="C18" s="134"/>
      <c r="D18" s="134"/>
      <c r="E18" s="134"/>
      <c r="F18" s="134"/>
      <c r="G18" s="134"/>
      <c r="H18" s="134"/>
      <c r="I18" s="134"/>
      <c r="J18" s="326"/>
      <c r="K18" s="326"/>
      <c r="L18" s="326"/>
    </row>
    <row r="19" spans="2:12" s="26" customFormat="1" ht="12.75" x14ac:dyDescent="0.2">
      <c r="B19" s="134"/>
      <c r="C19" s="134"/>
      <c r="D19" s="134"/>
      <c r="E19" s="134"/>
      <c r="F19" s="134"/>
      <c r="G19" s="134"/>
      <c r="H19" s="134"/>
      <c r="I19" s="134"/>
      <c r="J19" s="326"/>
      <c r="K19" s="326"/>
      <c r="L19" s="326"/>
    </row>
    <row r="20" spans="2:12" s="26" customFormat="1" ht="12.75" x14ac:dyDescent="0.2">
      <c r="B20" s="134"/>
      <c r="C20" s="134"/>
      <c r="D20" s="134"/>
      <c r="E20" s="134"/>
      <c r="F20" s="134"/>
      <c r="G20" s="134"/>
      <c r="H20" s="134"/>
      <c r="I20" s="134"/>
      <c r="J20" s="326"/>
      <c r="K20" s="326"/>
      <c r="L20" s="326"/>
    </row>
    <row r="21" spans="2:12" s="26" customFormat="1" ht="12.75" x14ac:dyDescent="0.2">
      <c r="B21" s="134"/>
      <c r="C21" s="134"/>
      <c r="D21" s="134"/>
      <c r="E21" s="134"/>
      <c r="F21" s="134"/>
      <c r="G21" s="134"/>
      <c r="H21" s="134"/>
      <c r="I21" s="134"/>
      <c r="J21" s="326"/>
      <c r="K21" s="326"/>
      <c r="L21" s="326"/>
    </row>
    <row r="22" spans="2:12" s="26" customFormat="1" ht="12.75" x14ac:dyDescent="0.2">
      <c r="B22" s="134"/>
      <c r="C22" s="134"/>
      <c r="D22" s="134"/>
      <c r="E22" s="134"/>
      <c r="F22" s="134"/>
      <c r="G22" s="134"/>
      <c r="H22" s="134"/>
      <c r="I22" s="134"/>
      <c r="J22" s="326"/>
      <c r="K22" s="326"/>
      <c r="L22" s="326"/>
    </row>
    <row r="23" spans="2:12" x14ac:dyDescent="0.2">
      <c r="B23" s="46" t="s">
        <v>630</v>
      </c>
      <c r="C23" s="83"/>
      <c r="D23" s="83"/>
      <c r="E23" s="84"/>
      <c r="F23" s="46"/>
      <c r="G23" s="83"/>
      <c r="H23" s="83"/>
      <c r="I23" s="84"/>
      <c r="J23" s="75"/>
      <c r="K23" s="75"/>
      <c r="L23" s="76"/>
    </row>
    <row r="24" spans="2:12" s="26" customFormat="1" ht="12.75" x14ac:dyDescent="0.2">
      <c r="B24" s="78"/>
      <c r="C24" s="78"/>
      <c r="D24" s="78"/>
      <c r="E24" s="78"/>
      <c r="F24" s="78"/>
      <c r="G24" s="78"/>
      <c r="H24" s="78"/>
      <c r="I24" s="78"/>
      <c r="J24" s="327"/>
      <c r="K24" s="327"/>
      <c r="L24" s="327"/>
    </row>
    <row r="25" spans="2:12" s="26" customFormat="1" ht="12.75" x14ac:dyDescent="0.2">
      <c r="B25" s="78"/>
      <c r="C25" s="78"/>
      <c r="D25" s="78"/>
      <c r="E25" s="78"/>
      <c r="F25" s="78"/>
      <c r="G25" s="78"/>
      <c r="H25" s="78"/>
      <c r="I25" s="78"/>
      <c r="J25" s="327"/>
      <c r="K25" s="327"/>
      <c r="L25" s="327"/>
    </row>
    <row r="26" spans="2:12" s="26" customFormat="1" ht="12.75" x14ac:dyDescent="0.2">
      <c r="B26" s="78"/>
      <c r="C26" s="78"/>
      <c r="D26" s="78"/>
      <c r="E26" s="78"/>
      <c r="F26" s="78"/>
      <c r="G26" s="78"/>
      <c r="H26" s="78"/>
      <c r="I26" s="78"/>
      <c r="J26" s="327"/>
      <c r="K26" s="327"/>
      <c r="L26" s="327"/>
    </row>
    <row r="27" spans="2:12" s="26" customFormat="1" ht="12.75" x14ac:dyDescent="0.2">
      <c r="B27" s="78"/>
      <c r="C27" s="78"/>
      <c r="D27" s="78"/>
      <c r="E27" s="78"/>
      <c r="F27" s="78"/>
      <c r="G27" s="78"/>
      <c r="H27" s="78"/>
      <c r="I27" s="78"/>
      <c r="J27" s="327"/>
      <c r="K27" s="327"/>
      <c r="L27" s="327"/>
    </row>
    <row r="28" spans="2:12" s="26" customFormat="1" ht="12.75" x14ac:dyDescent="0.2">
      <c r="B28" s="78"/>
      <c r="C28" s="78"/>
      <c r="D28" s="78"/>
      <c r="E28" s="78"/>
      <c r="F28" s="78"/>
      <c r="G28" s="78"/>
      <c r="H28" s="78"/>
      <c r="I28" s="78"/>
      <c r="J28" s="327"/>
      <c r="K28" s="327"/>
      <c r="L28" s="327"/>
    </row>
    <row r="29" spans="2:12" x14ac:dyDescent="0.2">
      <c r="B29" s="46" t="s">
        <v>799</v>
      </c>
      <c r="C29" s="83"/>
      <c r="D29" s="83"/>
      <c r="E29" s="84"/>
      <c r="F29" s="46"/>
      <c r="G29" s="83"/>
      <c r="H29" s="83"/>
      <c r="I29" s="84"/>
      <c r="J29" s="75"/>
      <c r="K29" s="75"/>
      <c r="L29" s="76"/>
    </row>
    <row r="30" spans="2:12" s="26" customFormat="1" ht="12.75" x14ac:dyDescent="0.2">
      <c r="B30" s="134"/>
      <c r="C30" s="134"/>
      <c r="D30" s="134"/>
      <c r="E30" s="134"/>
      <c r="F30" s="134"/>
      <c r="G30" s="134"/>
      <c r="H30" s="134"/>
      <c r="I30" s="134"/>
      <c r="J30" s="326"/>
      <c r="K30" s="326"/>
      <c r="L30" s="326"/>
    </row>
    <row r="31" spans="2:12" s="26" customFormat="1" ht="12.75" x14ac:dyDescent="0.2">
      <c r="B31" s="134"/>
      <c r="C31" s="134"/>
      <c r="D31" s="134"/>
      <c r="E31" s="134"/>
      <c r="F31" s="134"/>
      <c r="G31" s="134"/>
      <c r="H31" s="134"/>
      <c r="I31" s="134"/>
      <c r="J31" s="326"/>
      <c r="K31" s="326"/>
      <c r="L31" s="326"/>
    </row>
    <row r="32" spans="2:12" s="26" customFormat="1" ht="12.75" x14ac:dyDescent="0.2">
      <c r="B32" s="134"/>
      <c r="C32" s="134"/>
      <c r="D32" s="134"/>
      <c r="E32" s="134"/>
      <c r="F32" s="134"/>
      <c r="G32" s="134"/>
      <c r="H32" s="134"/>
      <c r="I32" s="134"/>
      <c r="J32" s="326"/>
      <c r="K32" s="326"/>
      <c r="L32" s="326"/>
    </row>
    <row r="33" spans="2:12" s="26" customFormat="1" ht="12.75" x14ac:dyDescent="0.2">
      <c r="B33" s="134"/>
      <c r="C33" s="134"/>
      <c r="D33" s="134"/>
      <c r="E33" s="134"/>
      <c r="F33" s="134"/>
      <c r="G33" s="134"/>
      <c r="H33" s="134"/>
      <c r="I33" s="134"/>
      <c r="J33" s="326"/>
      <c r="K33" s="326"/>
      <c r="L33" s="326"/>
    </row>
    <row r="34" spans="2:12" s="26" customFormat="1" ht="12.75" x14ac:dyDescent="0.2">
      <c r="B34" s="134"/>
      <c r="C34" s="134"/>
      <c r="D34" s="134"/>
      <c r="E34" s="134"/>
      <c r="F34" s="134"/>
      <c r="G34" s="134"/>
      <c r="H34" s="134"/>
      <c r="I34" s="134"/>
      <c r="J34" s="326"/>
      <c r="K34" s="326"/>
      <c r="L34" s="326"/>
    </row>
    <row r="36" spans="2:12" ht="15.75" customHeight="1" x14ac:dyDescent="0.2">
      <c r="B36" s="407" t="s">
        <v>759</v>
      </c>
      <c r="C36" s="407"/>
      <c r="D36" s="407"/>
      <c r="E36" s="407"/>
      <c r="F36" s="407"/>
      <c r="G36" s="407"/>
      <c r="H36" s="407"/>
      <c r="I36" s="407"/>
      <c r="J36" s="407"/>
    </row>
    <row r="37" spans="2:12" x14ac:dyDescent="0.2">
      <c r="B37" s="340" t="s">
        <v>724</v>
      </c>
      <c r="C37" s="340" t="s">
        <v>698</v>
      </c>
      <c r="D37" s="340" t="s">
        <v>551</v>
      </c>
      <c r="E37" s="340" t="s">
        <v>552</v>
      </c>
      <c r="F37" s="340" t="s">
        <v>849</v>
      </c>
      <c r="G37" s="340" t="s">
        <v>873</v>
      </c>
      <c r="H37" s="334" t="s">
        <v>104</v>
      </c>
      <c r="I37" s="335"/>
      <c r="J37" s="336"/>
    </row>
    <row r="38" spans="2:12" x14ac:dyDescent="0.2">
      <c r="B38" s="340"/>
      <c r="C38" s="340"/>
      <c r="D38" s="340"/>
      <c r="E38" s="340"/>
      <c r="F38" s="340"/>
      <c r="G38" s="340"/>
      <c r="H38" s="337"/>
      <c r="I38" s="338"/>
      <c r="J38" s="339"/>
    </row>
    <row r="39" spans="2:12" x14ac:dyDescent="0.2">
      <c r="B39" s="340"/>
      <c r="C39" s="340"/>
      <c r="D39" s="340"/>
      <c r="E39" s="340"/>
      <c r="F39" s="340"/>
      <c r="G39" s="340"/>
      <c r="H39" s="337"/>
      <c r="I39" s="338"/>
      <c r="J39" s="339"/>
    </row>
    <row r="40" spans="2:12" x14ac:dyDescent="0.2">
      <c r="B40" s="341"/>
      <c r="C40" s="341"/>
      <c r="D40" s="341"/>
      <c r="E40" s="341"/>
      <c r="F40" s="341"/>
      <c r="G40" s="341"/>
      <c r="H40" s="355"/>
      <c r="I40" s="377"/>
      <c r="J40" s="356"/>
    </row>
    <row r="41" spans="2:12" x14ac:dyDescent="0.2">
      <c r="B41" s="46" t="s">
        <v>738</v>
      </c>
      <c r="C41" s="83"/>
      <c r="D41" s="83"/>
      <c r="E41" s="84"/>
      <c r="F41" s="84"/>
      <c r="G41" s="247"/>
      <c r="H41" s="75"/>
      <c r="I41" s="75"/>
      <c r="J41" s="76"/>
    </row>
    <row r="42" spans="2:12" s="4" customFormat="1" x14ac:dyDescent="0.2">
      <c r="B42" s="78"/>
      <c r="C42" s="80"/>
      <c r="D42" s="80"/>
      <c r="E42" s="80"/>
      <c r="F42" s="164"/>
      <c r="G42" s="230"/>
      <c r="H42" s="327"/>
      <c r="I42" s="327"/>
      <c r="J42" s="327"/>
    </row>
    <row r="43" spans="2:12" s="4" customFormat="1" x14ac:dyDescent="0.2">
      <c r="B43" s="78"/>
      <c r="C43" s="78"/>
      <c r="D43" s="78"/>
      <c r="E43" s="78"/>
      <c r="F43" s="185"/>
      <c r="G43" s="231"/>
      <c r="H43" s="327"/>
      <c r="I43" s="327"/>
      <c r="J43" s="327"/>
    </row>
    <row r="44" spans="2:12" s="4" customFormat="1" x14ac:dyDescent="0.2">
      <c r="B44" s="78"/>
      <c r="C44" s="78"/>
      <c r="D44" s="78"/>
      <c r="E44" s="78"/>
      <c r="F44" s="185"/>
      <c r="G44" s="231"/>
      <c r="H44" s="327"/>
      <c r="I44" s="327"/>
      <c r="J44" s="327"/>
    </row>
    <row r="45" spans="2:12" s="4" customFormat="1" x14ac:dyDescent="0.2">
      <c r="B45" s="78"/>
      <c r="C45" s="78"/>
      <c r="D45" s="78"/>
      <c r="E45" s="78"/>
      <c r="F45" s="185"/>
      <c r="G45" s="231"/>
      <c r="H45" s="327"/>
      <c r="I45" s="327"/>
      <c r="J45" s="327"/>
    </row>
    <row r="46" spans="2:12" s="4" customFormat="1" x14ac:dyDescent="0.2">
      <c r="B46" s="81"/>
      <c r="C46" s="81"/>
      <c r="D46" s="81"/>
      <c r="E46" s="81"/>
      <c r="F46" s="186"/>
      <c r="G46" s="232"/>
      <c r="H46" s="327"/>
      <c r="I46" s="327"/>
      <c r="J46" s="327"/>
    </row>
    <row r="47" spans="2:12" x14ac:dyDescent="0.2">
      <c r="B47" s="46" t="s">
        <v>800</v>
      </c>
      <c r="C47" s="83"/>
      <c r="D47" s="83"/>
      <c r="E47" s="84"/>
      <c r="F47" s="214"/>
      <c r="G47" s="247"/>
      <c r="H47" s="75"/>
      <c r="I47" s="75"/>
      <c r="J47" s="76"/>
    </row>
    <row r="48" spans="2:12" s="4" customFormat="1" x14ac:dyDescent="0.2">
      <c r="B48" s="138"/>
      <c r="C48" s="136"/>
      <c r="D48" s="136"/>
      <c r="E48" s="136"/>
      <c r="F48" s="187"/>
      <c r="G48" s="234"/>
      <c r="H48" s="326"/>
      <c r="I48" s="326"/>
      <c r="J48" s="326"/>
    </row>
    <row r="49" spans="2:10" s="4" customFormat="1" x14ac:dyDescent="0.2">
      <c r="B49" s="134"/>
      <c r="C49" s="134"/>
      <c r="D49" s="134"/>
      <c r="E49" s="134"/>
      <c r="F49" s="188"/>
      <c r="G49" s="235"/>
      <c r="H49" s="326"/>
      <c r="I49" s="326"/>
      <c r="J49" s="326"/>
    </row>
    <row r="50" spans="2:10" s="4" customFormat="1" x14ac:dyDescent="0.2">
      <c r="B50" s="134"/>
      <c r="C50" s="134"/>
      <c r="D50" s="134"/>
      <c r="E50" s="134"/>
      <c r="F50" s="188"/>
      <c r="G50" s="235"/>
      <c r="H50" s="326"/>
      <c r="I50" s="326"/>
      <c r="J50" s="326"/>
    </row>
    <row r="51" spans="2:10" s="4" customFormat="1" x14ac:dyDescent="0.2">
      <c r="B51" s="134"/>
      <c r="C51" s="134"/>
      <c r="D51" s="134"/>
      <c r="E51" s="134"/>
      <c r="F51" s="188"/>
      <c r="G51" s="235"/>
      <c r="H51" s="326"/>
      <c r="I51" s="326"/>
      <c r="J51" s="326"/>
    </row>
    <row r="52" spans="2:10" s="4" customFormat="1" x14ac:dyDescent="0.2">
      <c r="B52" s="137"/>
      <c r="C52" s="137"/>
      <c r="D52" s="137"/>
      <c r="E52" s="137"/>
      <c r="F52" s="189"/>
      <c r="G52" s="248"/>
      <c r="H52" s="326"/>
      <c r="I52" s="326"/>
      <c r="J52" s="326"/>
    </row>
    <row r="53" spans="2:10" x14ac:dyDescent="0.2">
      <c r="B53" s="46" t="s">
        <v>630</v>
      </c>
      <c r="C53" s="83"/>
      <c r="D53" s="83"/>
      <c r="E53" s="84"/>
      <c r="F53" s="214"/>
      <c r="G53" s="247"/>
      <c r="H53" s="75"/>
      <c r="I53" s="75"/>
      <c r="J53" s="76"/>
    </row>
    <row r="54" spans="2:10" s="4" customFormat="1" x14ac:dyDescent="0.2">
      <c r="B54" s="78"/>
      <c r="C54" s="80"/>
      <c r="D54" s="80"/>
      <c r="E54" s="80"/>
      <c r="F54" s="164"/>
      <c r="G54" s="230"/>
      <c r="H54" s="327"/>
      <c r="I54" s="327"/>
      <c r="J54" s="327"/>
    </row>
    <row r="55" spans="2:10" s="4" customFormat="1" x14ac:dyDescent="0.2">
      <c r="B55" s="78"/>
      <c r="C55" s="78"/>
      <c r="D55" s="78"/>
      <c r="E55" s="78"/>
      <c r="F55" s="185"/>
      <c r="G55" s="231"/>
      <c r="H55" s="327"/>
      <c r="I55" s="327"/>
      <c r="J55" s="327"/>
    </row>
    <row r="56" spans="2:10" s="4" customFormat="1" x14ac:dyDescent="0.2">
      <c r="B56" s="78"/>
      <c r="C56" s="78"/>
      <c r="D56" s="78"/>
      <c r="E56" s="78"/>
      <c r="F56" s="185"/>
      <c r="G56" s="231"/>
      <c r="H56" s="327"/>
      <c r="I56" s="327"/>
      <c r="J56" s="327"/>
    </row>
    <row r="57" spans="2:10" s="4" customFormat="1" x14ac:dyDescent="0.2">
      <c r="B57" s="78"/>
      <c r="C57" s="78"/>
      <c r="D57" s="78"/>
      <c r="E57" s="78"/>
      <c r="F57" s="185"/>
      <c r="G57" s="231"/>
      <c r="H57" s="327"/>
      <c r="I57" s="327"/>
      <c r="J57" s="327"/>
    </row>
    <row r="58" spans="2:10" s="4" customFormat="1" x14ac:dyDescent="0.2">
      <c r="B58" s="78"/>
      <c r="C58" s="78"/>
      <c r="D58" s="78"/>
      <c r="E58" s="78"/>
      <c r="F58" s="185"/>
      <c r="G58" s="231"/>
      <c r="H58" s="327"/>
      <c r="I58" s="327"/>
      <c r="J58" s="327"/>
    </row>
    <row r="59" spans="2:10" x14ac:dyDescent="0.2">
      <c r="B59" s="46" t="s">
        <v>799</v>
      </c>
      <c r="C59" s="83"/>
      <c r="D59" s="83"/>
      <c r="E59" s="84"/>
      <c r="F59" s="214"/>
      <c r="G59" s="247"/>
      <c r="H59" s="75"/>
      <c r="I59" s="75"/>
      <c r="J59" s="76"/>
    </row>
    <row r="60" spans="2:10" s="4" customFormat="1" x14ac:dyDescent="0.2">
      <c r="B60" s="138"/>
      <c r="C60" s="136"/>
      <c r="D60" s="136"/>
      <c r="E60" s="136"/>
      <c r="F60" s="187"/>
      <c r="G60" s="234"/>
      <c r="H60" s="326"/>
      <c r="I60" s="326"/>
      <c r="J60" s="326"/>
    </row>
    <row r="61" spans="2:10" s="4" customFormat="1" x14ac:dyDescent="0.2">
      <c r="B61" s="134"/>
      <c r="C61" s="134"/>
      <c r="D61" s="134"/>
      <c r="E61" s="134"/>
      <c r="F61" s="188"/>
      <c r="G61" s="235"/>
      <c r="H61" s="326"/>
      <c r="I61" s="326"/>
      <c r="J61" s="326"/>
    </row>
    <row r="62" spans="2:10" s="4" customFormat="1" x14ac:dyDescent="0.2">
      <c r="B62" s="134"/>
      <c r="C62" s="134"/>
      <c r="D62" s="134"/>
      <c r="E62" s="134"/>
      <c r="F62" s="188"/>
      <c r="G62" s="235"/>
      <c r="H62" s="326"/>
      <c r="I62" s="326"/>
      <c r="J62" s="326"/>
    </row>
    <row r="63" spans="2:10" s="4" customFormat="1" x14ac:dyDescent="0.2">
      <c r="B63" s="134"/>
      <c r="C63" s="134"/>
      <c r="D63" s="134"/>
      <c r="E63" s="134"/>
      <c r="F63" s="188"/>
      <c r="G63" s="235"/>
      <c r="H63" s="326"/>
      <c r="I63" s="326"/>
      <c r="J63" s="326"/>
    </row>
    <row r="64" spans="2:10" s="4" customFormat="1" x14ac:dyDescent="0.2">
      <c r="B64" s="134"/>
      <c r="C64" s="134"/>
      <c r="D64" s="134"/>
      <c r="E64" s="134"/>
      <c r="F64" s="188"/>
      <c r="G64" s="235"/>
      <c r="H64" s="326"/>
      <c r="I64" s="326"/>
      <c r="J64" s="326"/>
    </row>
    <row r="65" spans="2:16" x14ac:dyDescent="0.2">
      <c r="F65" s="215"/>
    </row>
    <row r="66" spans="2:16" ht="15.75" x14ac:dyDescent="0.2">
      <c r="B66" s="295" t="s">
        <v>845</v>
      </c>
      <c r="C66" s="296"/>
      <c r="D66" s="296"/>
      <c r="E66" s="296"/>
      <c r="F66" s="296"/>
      <c r="G66" s="297"/>
    </row>
    <row r="67" spans="2:16" x14ac:dyDescent="0.2">
      <c r="B67" s="77" t="s">
        <v>630</v>
      </c>
      <c r="C67" s="75"/>
      <c r="D67" s="75"/>
      <c r="E67" s="75"/>
      <c r="F67" s="75"/>
      <c r="G67" s="76"/>
    </row>
    <row r="68" spans="2:16" x14ac:dyDescent="0.2">
      <c r="B68" s="37" t="s">
        <v>94</v>
      </c>
      <c r="C68" s="37" t="s">
        <v>846</v>
      </c>
      <c r="D68" s="36" t="s">
        <v>847</v>
      </c>
      <c r="E68" s="143" t="s">
        <v>848</v>
      </c>
      <c r="F68" s="305" t="s">
        <v>104</v>
      </c>
      <c r="G68" s="306"/>
    </row>
    <row r="69" spans="2:16" s="4" customFormat="1" x14ac:dyDescent="0.2">
      <c r="B69" s="153"/>
      <c r="C69" s="170"/>
      <c r="D69" s="170"/>
      <c r="E69" s="176">
        <f>C69+D69</f>
        <v>0</v>
      </c>
      <c r="F69" s="290"/>
      <c r="G69" s="291"/>
    </row>
    <row r="70" spans="2:16" s="4" customFormat="1" x14ac:dyDescent="0.2">
      <c r="B70" s="153"/>
      <c r="C70" s="170"/>
      <c r="D70" s="170"/>
      <c r="E70" s="176">
        <f t="shared" ref="E70:E75" si="0">C70+D70</f>
        <v>0</v>
      </c>
      <c r="F70" s="290"/>
      <c r="G70" s="291"/>
    </row>
    <row r="71" spans="2:16" s="4" customFormat="1" x14ac:dyDescent="0.2">
      <c r="B71" s="153"/>
      <c r="C71" s="170"/>
      <c r="D71" s="170"/>
      <c r="E71" s="176">
        <f t="shared" si="0"/>
        <v>0</v>
      </c>
      <c r="F71" s="290"/>
      <c r="G71" s="291"/>
    </row>
    <row r="72" spans="2:16" s="4" customFormat="1" x14ac:dyDescent="0.2">
      <c r="B72" s="153"/>
      <c r="C72" s="170"/>
      <c r="D72" s="170"/>
      <c r="E72" s="176">
        <f t="shared" si="0"/>
        <v>0</v>
      </c>
      <c r="F72" s="290"/>
      <c r="G72" s="291"/>
    </row>
    <row r="73" spans="2:16" s="4" customFormat="1" x14ac:dyDescent="0.2">
      <c r="B73" s="153"/>
      <c r="C73" s="170"/>
      <c r="D73" s="170"/>
      <c r="E73" s="176">
        <f t="shared" si="0"/>
        <v>0</v>
      </c>
      <c r="F73" s="290"/>
      <c r="G73" s="291"/>
    </row>
    <row r="74" spans="2:16" s="4" customFormat="1" x14ac:dyDescent="0.2">
      <c r="B74" s="153"/>
      <c r="C74" s="170"/>
      <c r="D74" s="170"/>
      <c r="E74" s="176">
        <f t="shared" si="0"/>
        <v>0</v>
      </c>
      <c r="F74" s="290"/>
      <c r="G74" s="291"/>
    </row>
    <row r="75" spans="2:16" s="4" customFormat="1" x14ac:dyDescent="0.2">
      <c r="B75" s="153"/>
      <c r="C75" s="170"/>
      <c r="D75" s="170"/>
      <c r="E75" s="176">
        <f t="shared" si="0"/>
        <v>0</v>
      </c>
      <c r="F75" s="290"/>
      <c r="G75" s="291"/>
    </row>
    <row r="77" spans="2:16" ht="15.75" x14ac:dyDescent="0.2">
      <c r="B77" s="347" t="s">
        <v>883</v>
      </c>
      <c r="C77" s="347"/>
      <c r="D77" s="347"/>
      <c r="E77" s="347"/>
      <c r="F77" s="347"/>
      <c r="G77" s="347"/>
      <c r="H77" s="347"/>
      <c r="I77" s="347"/>
      <c r="J77" s="347"/>
      <c r="K77" s="347"/>
      <c r="L77" s="347"/>
      <c r="M77" s="347"/>
      <c r="N77" s="347"/>
      <c r="O77" s="347"/>
      <c r="P77" s="347"/>
    </row>
    <row r="78" spans="2:16" ht="15" x14ac:dyDescent="0.25">
      <c r="B78" s="348" t="s">
        <v>725</v>
      </c>
      <c r="C78" s="348"/>
      <c r="D78" s="348"/>
      <c r="E78" s="348"/>
      <c r="F78" s="348"/>
      <c r="G78" s="348"/>
      <c r="H78" s="348"/>
      <c r="I78" s="348"/>
      <c r="J78" s="348"/>
      <c r="K78" s="348"/>
      <c r="L78" s="348"/>
      <c r="M78" s="348"/>
      <c r="N78" s="348"/>
      <c r="O78" s="348"/>
      <c r="P78" s="348"/>
    </row>
    <row r="79" spans="2:16" x14ac:dyDescent="0.2">
      <c r="B79" s="325" t="s">
        <v>937</v>
      </c>
      <c r="C79" s="325"/>
      <c r="D79" s="325"/>
      <c r="E79" s="325"/>
      <c r="F79" s="325"/>
      <c r="G79" s="325"/>
      <c r="H79" s="325"/>
      <c r="I79" s="325"/>
      <c r="J79" s="325"/>
      <c r="K79" s="325"/>
      <c r="L79" s="325"/>
      <c r="M79" s="325"/>
      <c r="N79" s="325"/>
      <c r="O79" s="325"/>
      <c r="P79" s="325"/>
    </row>
    <row r="80" spans="2:16" x14ac:dyDescent="0.2">
      <c r="B80" s="406" t="s">
        <v>927</v>
      </c>
      <c r="C80" s="406"/>
      <c r="D80" s="406"/>
      <c r="E80" s="406"/>
      <c r="F80" s="406"/>
      <c r="G80" s="406"/>
      <c r="H80" s="406"/>
      <c r="I80" s="406"/>
      <c r="J80" s="406"/>
      <c r="K80" s="406"/>
      <c r="L80" s="406"/>
      <c r="M80" s="406"/>
      <c r="N80" s="406"/>
      <c r="O80" s="406"/>
      <c r="P80" s="406"/>
    </row>
    <row r="81" spans="2:16" ht="37.5" customHeight="1" x14ac:dyDescent="0.2">
      <c r="B81" s="39" t="s">
        <v>971</v>
      </c>
      <c r="C81" s="39" t="s">
        <v>607</v>
      </c>
      <c r="D81" s="314" t="s">
        <v>884</v>
      </c>
      <c r="E81" s="314"/>
      <c r="F81" s="314" t="s">
        <v>972</v>
      </c>
      <c r="G81" s="314"/>
      <c r="H81" s="314"/>
      <c r="I81" s="39" t="s">
        <v>1086</v>
      </c>
      <c r="J81" s="39" t="s">
        <v>887</v>
      </c>
      <c r="K81" s="314" t="s">
        <v>973</v>
      </c>
      <c r="L81" s="314"/>
      <c r="M81" s="39" t="s">
        <v>888</v>
      </c>
      <c r="N81" s="403" t="s">
        <v>889</v>
      </c>
      <c r="O81" s="404"/>
      <c r="P81" s="405"/>
    </row>
    <row r="82" spans="2:16" ht="98.45" customHeight="1" x14ac:dyDescent="0.2">
      <c r="B82" s="253" t="s">
        <v>1087</v>
      </c>
      <c r="C82" s="253" t="s">
        <v>832</v>
      </c>
      <c r="D82" s="313" t="s">
        <v>1088</v>
      </c>
      <c r="E82" s="313"/>
      <c r="F82" s="400" t="s">
        <v>1089</v>
      </c>
      <c r="G82" s="401"/>
      <c r="H82" s="402"/>
      <c r="I82" s="253" t="s">
        <v>1090</v>
      </c>
      <c r="J82" s="253" t="s">
        <v>916</v>
      </c>
      <c r="K82" s="400" t="s">
        <v>1091</v>
      </c>
      <c r="L82" s="402"/>
      <c r="M82" s="134"/>
      <c r="N82" s="315"/>
      <c r="O82" s="316"/>
      <c r="P82" s="317"/>
    </row>
    <row r="83" spans="2:16" ht="98.45" customHeight="1" x14ac:dyDescent="0.2">
      <c r="B83" s="253" t="s">
        <v>1087</v>
      </c>
      <c r="C83" s="253" t="s">
        <v>832</v>
      </c>
      <c r="D83" s="313" t="s">
        <v>1088</v>
      </c>
      <c r="E83" s="313"/>
      <c r="F83" s="400" t="s">
        <v>1092</v>
      </c>
      <c r="G83" s="401"/>
      <c r="H83" s="402"/>
      <c r="I83" s="253" t="s">
        <v>1090</v>
      </c>
      <c r="J83" s="253" t="s">
        <v>897</v>
      </c>
      <c r="K83" s="400" t="s">
        <v>1091</v>
      </c>
      <c r="L83" s="402"/>
      <c r="M83" s="134"/>
      <c r="N83" s="315"/>
      <c r="O83" s="316"/>
      <c r="P83" s="317"/>
    </row>
    <row r="84" spans="2:16" ht="98.45" customHeight="1" x14ac:dyDescent="0.2">
      <c r="B84" s="253" t="s">
        <v>1087</v>
      </c>
      <c r="C84" s="253" t="s">
        <v>832</v>
      </c>
      <c r="D84" s="313" t="s">
        <v>1093</v>
      </c>
      <c r="E84" s="313"/>
      <c r="F84" s="400" t="s">
        <v>1094</v>
      </c>
      <c r="G84" s="401"/>
      <c r="H84" s="402"/>
      <c r="I84" s="253" t="s">
        <v>1090</v>
      </c>
      <c r="J84" s="253" t="s">
        <v>916</v>
      </c>
      <c r="K84" s="400" t="s">
        <v>1095</v>
      </c>
      <c r="L84" s="402"/>
      <c r="M84" s="134"/>
      <c r="N84" s="315"/>
      <c r="O84" s="316"/>
      <c r="P84" s="317"/>
    </row>
    <row r="85" spans="2:16" ht="98.45" customHeight="1" x14ac:dyDescent="0.2">
      <c r="B85" s="253" t="s">
        <v>1087</v>
      </c>
      <c r="C85" s="253" t="s">
        <v>832</v>
      </c>
      <c r="D85" s="313" t="s">
        <v>1093</v>
      </c>
      <c r="E85" s="313"/>
      <c r="F85" s="400" t="s">
        <v>1096</v>
      </c>
      <c r="G85" s="401"/>
      <c r="H85" s="402"/>
      <c r="I85" s="253" t="s">
        <v>1090</v>
      </c>
      <c r="J85" s="253" t="s">
        <v>897</v>
      </c>
      <c r="K85" s="400" t="s">
        <v>1095</v>
      </c>
      <c r="L85" s="402"/>
      <c r="M85" s="134"/>
      <c r="N85" s="315"/>
      <c r="O85" s="316"/>
      <c r="P85" s="317"/>
    </row>
    <row r="86" spans="2:16" ht="98.45" customHeight="1" x14ac:dyDescent="0.2">
      <c r="B86" s="253" t="s">
        <v>1087</v>
      </c>
      <c r="C86" s="253" t="s">
        <v>832</v>
      </c>
      <c r="D86" s="313" t="s">
        <v>1097</v>
      </c>
      <c r="E86" s="313"/>
      <c r="F86" s="400" t="s">
        <v>1098</v>
      </c>
      <c r="G86" s="401"/>
      <c r="H86" s="402"/>
      <c r="I86" s="253" t="s">
        <v>1090</v>
      </c>
      <c r="J86" s="253" t="s">
        <v>916</v>
      </c>
      <c r="K86" s="400" t="s">
        <v>1099</v>
      </c>
      <c r="L86" s="402"/>
      <c r="M86" s="134"/>
      <c r="N86" s="315"/>
      <c r="O86" s="316"/>
      <c r="P86" s="317"/>
    </row>
    <row r="87" spans="2:16" ht="98.45" customHeight="1" x14ac:dyDescent="0.2">
      <c r="B87" s="253" t="s">
        <v>1087</v>
      </c>
      <c r="C87" s="253" t="s">
        <v>832</v>
      </c>
      <c r="D87" s="313" t="s">
        <v>1100</v>
      </c>
      <c r="E87" s="313"/>
      <c r="F87" s="400" t="s">
        <v>1101</v>
      </c>
      <c r="G87" s="401"/>
      <c r="H87" s="402"/>
      <c r="I87" s="253" t="s">
        <v>1090</v>
      </c>
      <c r="J87" s="253" t="s">
        <v>897</v>
      </c>
      <c r="K87" s="400" t="s">
        <v>1102</v>
      </c>
      <c r="L87" s="402"/>
      <c r="M87" s="134"/>
      <c r="N87" s="315"/>
      <c r="O87" s="316"/>
      <c r="P87" s="317"/>
    </row>
    <row r="88" spans="2:16" ht="98.45" customHeight="1" x14ac:dyDescent="0.2">
      <c r="B88" s="253" t="s">
        <v>1087</v>
      </c>
      <c r="C88" s="253" t="s">
        <v>832</v>
      </c>
      <c r="D88" s="313" t="s">
        <v>1103</v>
      </c>
      <c r="E88" s="313"/>
      <c r="F88" s="400" t="s">
        <v>1104</v>
      </c>
      <c r="G88" s="401"/>
      <c r="H88" s="402"/>
      <c r="I88" s="253" t="s">
        <v>1090</v>
      </c>
      <c r="J88" s="253" t="s">
        <v>924</v>
      </c>
      <c r="K88" s="400" t="s">
        <v>1105</v>
      </c>
      <c r="L88" s="402"/>
      <c r="M88" s="134"/>
      <c r="N88" s="315"/>
      <c r="O88" s="316"/>
      <c r="P88" s="317"/>
    </row>
    <row r="89" spans="2:16" ht="126.6" customHeight="1" x14ac:dyDescent="0.2">
      <c r="B89" s="253" t="s">
        <v>1087</v>
      </c>
      <c r="C89" s="253" t="s">
        <v>832</v>
      </c>
      <c r="D89" s="313" t="s">
        <v>1106</v>
      </c>
      <c r="E89" s="313"/>
      <c r="F89" s="400" t="s">
        <v>1107</v>
      </c>
      <c r="G89" s="401"/>
      <c r="H89" s="402"/>
      <c r="I89" s="253" t="s">
        <v>1108</v>
      </c>
      <c r="J89" s="253" t="s">
        <v>897</v>
      </c>
      <c r="K89" s="400" t="s">
        <v>983</v>
      </c>
      <c r="L89" s="402"/>
      <c r="M89" s="134"/>
      <c r="N89" s="315"/>
      <c r="O89" s="316"/>
      <c r="P89" s="317"/>
    </row>
    <row r="90" spans="2:16" ht="72.95" customHeight="1" x14ac:dyDescent="0.2">
      <c r="B90" s="253" t="s">
        <v>1087</v>
      </c>
      <c r="C90" s="253" t="s">
        <v>832</v>
      </c>
      <c r="D90" s="313" t="s">
        <v>1109</v>
      </c>
      <c r="E90" s="313"/>
      <c r="F90" s="400" t="s">
        <v>996</v>
      </c>
      <c r="G90" s="401"/>
      <c r="H90" s="402"/>
      <c r="I90" s="253" t="s">
        <v>1090</v>
      </c>
      <c r="J90" s="253" t="s">
        <v>902</v>
      </c>
      <c r="K90" s="400" t="s">
        <v>1110</v>
      </c>
      <c r="L90" s="402"/>
      <c r="M90" s="134"/>
      <c r="N90" s="315"/>
      <c r="O90" s="316"/>
      <c r="P90" s="317"/>
    </row>
    <row r="91" spans="2:16" ht="128.44999999999999" customHeight="1" x14ac:dyDescent="0.2">
      <c r="B91" s="253" t="s">
        <v>1087</v>
      </c>
      <c r="C91" s="253" t="s">
        <v>1111</v>
      </c>
      <c r="D91" s="313" t="s">
        <v>1112</v>
      </c>
      <c r="E91" s="313"/>
      <c r="F91" s="400" t="s">
        <v>1113</v>
      </c>
      <c r="G91" s="401"/>
      <c r="H91" s="402"/>
      <c r="I91" s="253" t="s">
        <v>1114</v>
      </c>
      <c r="J91" s="253" t="s">
        <v>916</v>
      </c>
      <c r="K91" s="400" t="s">
        <v>1115</v>
      </c>
      <c r="L91" s="402"/>
      <c r="M91" s="134"/>
      <c r="N91" s="315"/>
      <c r="O91" s="316"/>
      <c r="P91" s="317"/>
    </row>
    <row r="92" spans="2:16" ht="173.1" customHeight="1" x14ac:dyDescent="0.2">
      <c r="B92" s="253" t="s">
        <v>1087</v>
      </c>
      <c r="C92" s="253" t="s">
        <v>181</v>
      </c>
      <c r="D92" s="313" t="s">
        <v>1116</v>
      </c>
      <c r="E92" s="313"/>
      <c r="F92" s="400" t="s">
        <v>1117</v>
      </c>
      <c r="G92" s="401"/>
      <c r="H92" s="402"/>
      <c r="I92" s="253" t="s">
        <v>1090</v>
      </c>
      <c r="J92" s="253" t="s">
        <v>916</v>
      </c>
      <c r="K92" s="400" t="s">
        <v>1118</v>
      </c>
      <c r="L92" s="402"/>
      <c r="M92" s="134"/>
      <c r="N92" s="315"/>
      <c r="O92" s="316"/>
      <c r="P92" s="317"/>
    </row>
    <row r="93" spans="2:16" ht="72.95" customHeight="1" x14ac:dyDescent="0.2">
      <c r="B93" s="253" t="s">
        <v>1087</v>
      </c>
      <c r="C93" s="253" t="s">
        <v>181</v>
      </c>
      <c r="D93" s="313" t="s">
        <v>1119</v>
      </c>
      <c r="E93" s="313"/>
      <c r="F93" s="400" t="s">
        <v>1120</v>
      </c>
      <c r="G93" s="401"/>
      <c r="H93" s="402"/>
      <c r="I93" s="253" t="s">
        <v>1090</v>
      </c>
      <c r="J93" s="253" t="s">
        <v>916</v>
      </c>
      <c r="K93" s="400" t="s">
        <v>1121</v>
      </c>
      <c r="L93" s="402"/>
      <c r="M93" s="134"/>
      <c r="N93" s="315"/>
      <c r="O93" s="316"/>
      <c r="P93" s="317"/>
    </row>
    <row r="94" spans="2:16" ht="121.5" customHeight="1" x14ac:dyDescent="0.2">
      <c r="B94" s="253" t="s">
        <v>1087</v>
      </c>
      <c r="C94" s="253" t="s">
        <v>181</v>
      </c>
      <c r="D94" s="313" t="s">
        <v>1122</v>
      </c>
      <c r="E94" s="313"/>
      <c r="F94" s="400" t="s">
        <v>1123</v>
      </c>
      <c r="G94" s="401"/>
      <c r="H94" s="402"/>
      <c r="I94" s="253" t="s">
        <v>1090</v>
      </c>
      <c r="J94" s="253" t="s">
        <v>897</v>
      </c>
      <c r="K94" s="400" t="s">
        <v>1124</v>
      </c>
      <c r="L94" s="402"/>
      <c r="M94" s="134"/>
      <c r="N94" s="315"/>
      <c r="O94" s="316"/>
      <c r="P94" s="317"/>
    </row>
    <row r="95" spans="2:16" ht="72.95" customHeight="1" x14ac:dyDescent="0.2">
      <c r="B95" s="253" t="s">
        <v>1087</v>
      </c>
      <c r="C95" s="253" t="s">
        <v>1125</v>
      </c>
      <c r="D95" s="313" t="s">
        <v>1126</v>
      </c>
      <c r="E95" s="313"/>
      <c r="F95" s="400" t="s">
        <v>1127</v>
      </c>
      <c r="G95" s="401"/>
      <c r="H95" s="402"/>
      <c r="I95" s="253" t="s">
        <v>1090</v>
      </c>
      <c r="J95" s="253" t="s">
        <v>916</v>
      </c>
      <c r="K95" s="400" t="s">
        <v>1128</v>
      </c>
      <c r="L95" s="402"/>
      <c r="M95" s="134"/>
      <c r="N95" s="315"/>
      <c r="O95" s="316"/>
      <c r="P95" s="317"/>
    </row>
    <row r="96" spans="2:16" ht="122.25" customHeight="1" x14ac:dyDescent="0.2">
      <c r="B96" s="253" t="s">
        <v>1087</v>
      </c>
      <c r="C96" s="253" t="s">
        <v>1125</v>
      </c>
      <c r="D96" s="313" t="s">
        <v>1129</v>
      </c>
      <c r="E96" s="313"/>
      <c r="F96" s="400" t="s">
        <v>1130</v>
      </c>
      <c r="G96" s="401"/>
      <c r="H96" s="402"/>
      <c r="I96" s="253" t="s">
        <v>1131</v>
      </c>
      <c r="J96" s="253" t="s">
        <v>897</v>
      </c>
      <c r="K96" s="400" t="s">
        <v>1132</v>
      </c>
      <c r="L96" s="402"/>
      <c r="M96" s="134"/>
      <c r="N96" s="315"/>
      <c r="O96" s="316"/>
      <c r="P96" s="317"/>
    </row>
    <row r="97" spans="2:16" ht="78" customHeight="1" x14ac:dyDescent="0.2">
      <c r="B97" s="253" t="s">
        <v>1087</v>
      </c>
      <c r="C97" s="253" t="s">
        <v>1125</v>
      </c>
      <c r="D97" s="313" t="s">
        <v>1133</v>
      </c>
      <c r="E97" s="313"/>
      <c r="F97" s="400" t="s">
        <v>1134</v>
      </c>
      <c r="G97" s="401"/>
      <c r="H97" s="402"/>
      <c r="I97" s="253" t="s">
        <v>1114</v>
      </c>
      <c r="J97" s="253" t="s">
        <v>897</v>
      </c>
      <c r="K97" s="400" t="s">
        <v>1135</v>
      </c>
      <c r="L97" s="402"/>
      <c r="M97" s="134"/>
      <c r="N97" s="315"/>
      <c r="O97" s="316"/>
      <c r="P97" s="317"/>
    </row>
    <row r="98" spans="2:16" ht="156" customHeight="1" x14ac:dyDescent="0.2">
      <c r="B98" s="253" t="s">
        <v>1087</v>
      </c>
      <c r="C98" s="253" t="s">
        <v>1125</v>
      </c>
      <c r="D98" s="313" t="s">
        <v>1136</v>
      </c>
      <c r="E98" s="313"/>
      <c r="F98" s="400" t="s">
        <v>1137</v>
      </c>
      <c r="G98" s="401"/>
      <c r="H98" s="402"/>
      <c r="I98" s="253" t="s">
        <v>1114</v>
      </c>
      <c r="J98" s="253" t="s">
        <v>924</v>
      </c>
      <c r="K98" s="400" t="s">
        <v>1138</v>
      </c>
      <c r="L98" s="402"/>
      <c r="M98" s="134"/>
      <c r="N98" s="315"/>
      <c r="O98" s="316"/>
      <c r="P98" s="317"/>
    </row>
    <row r="99" spans="2:16" ht="78" customHeight="1" x14ac:dyDescent="0.2">
      <c r="B99" s="253" t="s">
        <v>1087</v>
      </c>
      <c r="C99" s="253" t="s">
        <v>1125</v>
      </c>
      <c r="D99" s="313" t="s">
        <v>1139</v>
      </c>
      <c r="E99" s="313"/>
      <c r="F99" s="400" t="s">
        <v>1140</v>
      </c>
      <c r="G99" s="401"/>
      <c r="H99" s="402"/>
      <c r="I99" s="253" t="s">
        <v>1114</v>
      </c>
      <c r="J99" s="253" t="s">
        <v>916</v>
      </c>
      <c r="K99" s="400" t="s">
        <v>1141</v>
      </c>
      <c r="L99" s="402"/>
      <c r="M99" s="134"/>
      <c r="N99" s="315"/>
      <c r="O99" s="316"/>
      <c r="P99" s="317"/>
    </row>
    <row r="100" spans="2:16" ht="78" customHeight="1" x14ac:dyDescent="0.2">
      <c r="B100" s="253" t="s">
        <v>1087</v>
      </c>
      <c r="C100" s="253" t="s">
        <v>1125</v>
      </c>
      <c r="D100" s="313" t="s">
        <v>1139</v>
      </c>
      <c r="E100" s="313"/>
      <c r="F100" s="400" t="s">
        <v>1142</v>
      </c>
      <c r="G100" s="401"/>
      <c r="H100" s="402"/>
      <c r="I100" s="253" t="s">
        <v>1114</v>
      </c>
      <c r="J100" s="253" t="s">
        <v>897</v>
      </c>
      <c r="K100" s="400" t="s">
        <v>1141</v>
      </c>
      <c r="L100" s="402"/>
      <c r="M100" s="134"/>
      <c r="N100" s="315"/>
      <c r="O100" s="316"/>
      <c r="P100" s="317"/>
    </row>
    <row r="101" spans="2:16" ht="171.6" customHeight="1" x14ac:dyDescent="0.2">
      <c r="B101" s="253" t="s">
        <v>1087</v>
      </c>
      <c r="C101" s="253" t="s">
        <v>1143</v>
      </c>
      <c r="D101" s="313" t="s">
        <v>923</v>
      </c>
      <c r="E101" s="313"/>
      <c r="F101" s="400" t="s">
        <v>1144</v>
      </c>
      <c r="G101" s="401"/>
      <c r="H101" s="402"/>
      <c r="I101" s="253" t="s">
        <v>1145</v>
      </c>
      <c r="J101" s="253" t="s">
        <v>902</v>
      </c>
      <c r="K101" s="400" t="s">
        <v>1146</v>
      </c>
      <c r="L101" s="402"/>
      <c r="M101" s="134"/>
      <c r="N101" s="315"/>
      <c r="O101" s="316"/>
      <c r="P101" s="317"/>
    </row>
    <row r="102" spans="2:16" ht="146.44999999999999" customHeight="1" x14ac:dyDescent="0.2">
      <c r="B102" s="253" t="s">
        <v>1087</v>
      </c>
      <c r="C102" s="253" t="s">
        <v>1143</v>
      </c>
      <c r="D102" s="313" t="s">
        <v>1147</v>
      </c>
      <c r="E102" s="313"/>
      <c r="F102" s="400" t="s">
        <v>1148</v>
      </c>
      <c r="G102" s="401"/>
      <c r="H102" s="402"/>
      <c r="I102" s="253" t="s">
        <v>1149</v>
      </c>
      <c r="J102" s="253" t="s">
        <v>902</v>
      </c>
      <c r="K102" s="400" t="s">
        <v>1150</v>
      </c>
      <c r="L102" s="402"/>
      <c r="M102" s="134"/>
      <c r="N102" s="315"/>
      <c r="O102" s="316"/>
      <c r="P102" s="317"/>
    </row>
    <row r="103" spans="2:16" ht="78.599999999999994" customHeight="1" x14ac:dyDescent="0.2">
      <c r="B103" s="253" t="s">
        <v>1087</v>
      </c>
      <c r="C103" s="253" t="s">
        <v>1143</v>
      </c>
      <c r="D103" s="313" t="s">
        <v>1151</v>
      </c>
      <c r="E103" s="313"/>
      <c r="F103" s="400" t="s">
        <v>1152</v>
      </c>
      <c r="G103" s="401"/>
      <c r="H103" s="402"/>
      <c r="I103" s="253" t="s">
        <v>1114</v>
      </c>
      <c r="J103" s="253" t="s">
        <v>897</v>
      </c>
      <c r="K103" s="400" t="s">
        <v>1153</v>
      </c>
      <c r="L103" s="402"/>
      <c r="M103" s="134"/>
      <c r="N103" s="315"/>
      <c r="O103" s="316"/>
      <c r="P103" s="317"/>
    </row>
    <row r="104" spans="2:16" ht="78.599999999999994" customHeight="1" x14ac:dyDescent="0.2">
      <c r="B104" s="253" t="s">
        <v>1087</v>
      </c>
      <c r="C104" s="253" t="s">
        <v>1143</v>
      </c>
      <c r="D104" s="313" t="s">
        <v>1154</v>
      </c>
      <c r="E104" s="313"/>
      <c r="F104" s="400" t="s">
        <v>1155</v>
      </c>
      <c r="G104" s="401"/>
      <c r="H104" s="402"/>
      <c r="I104" s="253" t="s">
        <v>1114</v>
      </c>
      <c r="J104" s="253" t="s">
        <v>1156</v>
      </c>
      <c r="K104" s="400" t="s">
        <v>1157</v>
      </c>
      <c r="L104" s="402"/>
      <c r="M104" s="134"/>
      <c r="N104" s="315"/>
      <c r="O104" s="316"/>
      <c r="P104" s="317"/>
    </row>
    <row r="105" spans="2:16" ht="78.599999999999994" customHeight="1" x14ac:dyDescent="0.2">
      <c r="B105" s="253" t="s">
        <v>1087</v>
      </c>
      <c r="C105" s="253" t="s">
        <v>570</v>
      </c>
      <c r="D105" s="313" t="s">
        <v>1158</v>
      </c>
      <c r="E105" s="313"/>
      <c r="F105" s="400" t="s">
        <v>1159</v>
      </c>
      <c r="G105" s="401"/>
      <c r="H105" s="402"/>
      <c r="I105" s="253" t="s">
        <v>1114</v>
      </c>
      <c r="J105" s="253" t="s">
        <v>916</v>
      </c>
      <c r="K105" s="400" t="s">
        <v>1160</v>
      </c>
      <c r="L105" s="402"/>
      <c r="M105" s="134"/>
      <c r="N105" s="315"/>
      <c r="O105" s="316"/>
      <c r="P105" s="317"/>
    </row>
    <row r="106" spans="2:16" ht="78.599999999999994" customHeight="1" x14ac:dyDescent="0.2">
      <c r="B106" s="253" t="s">
        <v>1087</v>
      </c>
      <c r="C106" s="253" t="s">
        <v>570</v>
      </c>
      <c r="D106" s="313" t="s">
        <v>1158</v>
      </c>
      <c r="E106" s="313"/>
      <c r="F106" s="400" t="s">
        <v>1161</v>
      </c>
      <c r="G106" s="401"/>
      <c r="H106" s="402"/>
      <c r="I106" s="253" t="s">
        <v>1114</v>
      </c>
      <c r="J106" s="253" t="s">
        <v>897</v>
      </c>
      <c r="K106" s="400" t="s">
        <v>1160</v>
      </c>
      <c r="L106" s="402"/>
      <c r="M106" s="134"/>
      <c r="N106" s="315"/>
      <c r="O106" s="316"/>
      <c r="P106" s="317"/>
    </row>
    <row r="107" spans="2:16" ht="78.599999999999994" customHeight="1" x14ac:dyDescent="0.2">
      <c r="B107" s="253" t="s">
        <v>1087</v>
      </c>
      <c r="C107" s="253" t="s">
        <v>1162</v>
      </c>
      <c r="D107" s="313" t="s">
        <v>1163</v>
      </c>
      <c r="E107" s="313"/>
      <c r="F107" s="400" t="s">
        <v>1164</v>
      </c>
      <c r="G107" s="401"/>
      <c r="H107" s="402"/>
      <c r="I107" s="253" t="s">
        <v>1114</v>
      </c>
      <c r="J107" s="253" t="s">
        <v>916</v>
      </c>
      <c r="K107" s="400" t="s">
        <v>1165</v>
      </c>
      <c r="L107" s="402"/>
      <c r="M107" s="134"/>
      <c r="N107" s="315"/>
      <c r="O107" s="316"/>
      <c r="P107" s="317"/>
    </row>
    <row r="108" spans="2:16" ht="60" customHeight="1" x14ac:dyDescent="0.2">
      <c r="B108" s="253" t="s">
        <v>1087</v>
      </c>
      <c r="C108" s="253" t="s">
        <v>699</v>
      </c>
      <c r="D108" s="313" t="s">
        <v>1166</v>
      </c>
      <c r="E108" s="313"/>
      <c r="F108" s="400" t="s">
        <v>1167</v>
      </c>
      <c r="G108" s="401"/>
      <c r="H108" s="402"/>
      <c r="I108" s="253" t="s">
        <v>1108</v>
      </c>
      <c r="J108" s="253" t="s">
        <v>897</v>
      </c>
      <c r="K108" s="400" t="s">
        <v>1168</v>
      </c>
      <c r="L108" s="402"/>
      <c r="M108" s="134"/>
      <c r="N108" s="315"/>
      <c r="O108" s="316"/>
      <c r="P108" s="317"/>
    </row>
    <row r="109" spans="2:16" ht="102.95" customHeight="1" x14ac:dyDescent="0.2">
      <c r="B109" s="253" t="s">
        <v>1087</v>
      </c>
      <c r="C109" s="253" t="s">
        <v>699</v>
      </c>
      <c r="D109" s="313" t="s">
        <v>1169</v>
      </c>
      <c r="E109" s="313"/>
      <c r="F109" s="400" t="s">
        <v>1170</v>
      </c>
      <c r="G109" s="401"/>
      <c r="H109" s="402"/>
      <c r="I109" s="253" t="s">
        <v>1108</v>
      </c>
      <c r="J109" s="253" t="s">
        <v>916</v>
      </c>
      <c r="K109" s="400" t="s">
        <v>1171</v>
      </c>
      <c r="L109" s="402"/>
      <c r="M109" s="134"/>
      <c r="N109" s="315"/>
      <c r="O109" s="316"/>
      <c r="P109" s="317"/>
    </row>
    <row r="110" spans="2:16" ht="102.95" customHeight="1" x14ac:dyDescent="0.2">
      <c r="B110" s="253" t="s">
        <v>1087</v>
      </c>
      <c r="C110" s="253" t="s">
        <v>699</v>
      </c>
      <c r="D110" s="313" t="s">
        <v>1172</v>
      </c>
      <c r="E110" s="313"/>
      <c r="F110" s="400" t="s">
        <v>1173</v>
      </c>
      <c r="G110" s="401"/>
      <c r="H110" s="402"/>
      <c r="I110" s="253" t="s">
        <v>1108</v>
      </c>
      <c r="J110" s="253" t="s">
        <v>897</v>
      </c>
      <c r="K110" s="400" t="s">
        <v>1171</v>
      </c>
      <c r="L110" s="402"/>
      <c r="M110" s="134"/>
      <c r="N110" s="315"/>
      <c r="O110" s="316"/>
      <c r="P110" s="317"/>
    </row>
    <row r="111" spans="2:16" ht="102.95" customHeight="1" x14ac:dyDescent="0.2">
      <c r="B111" s="253" t="s">
        <v>1087</v>
      </c>
      <c r="C111" s="253" t="s">
        <v>759</v>
      </c>
      <c r="D111" s="313" t="s">
        <v>1174</v>
      </c>
      <c r="E111" s="313"/>
      <c r="F111" s="400" t="s">
        <v>1175</v>
      </c>
      <c r="G111" s="401"/>
      <c r="H111" s="402"/>
      <c r="I111" s="253" t="s">
        <v>1108</v>
      </c>
      <c r="J111" s="253" t="s">
        <v>897</v>
      </c>
      <c r="K111" s="400" t="s">
        <v>1176</v>
      </c>
      <c r="L111" s="402"/>
      <c r="M111" s="134"/>
      <c r="N111" s="315"/>
      <c r="O111" s="316"/>
      <c r="P111" s="317"/>
    </row>
    <row r="112" spans="2:16" ht="102.95" customHeight="1" x14ac:dyDescent="0.2">
      <c r="B112" s="253" t="s">
        <v>1087</v>
      </c>
      <c r="C112" s="253" t="s">
        <v>759</v>
      </c>
      <c r="D112" s="313" t="s">
        <v>1177</v>
      </c>
      <c r="E112" s="313"/>
      <c r="F112" s="400" t="s">
        <v>1178</v>
      </c>
      <c r="G112" s="401"/>
      <c r="H112" s="402"/>
      <c r="I112" s="253" t="s">
        <v>1108</v>
      </c>
      <c r="J112" s="253" t="s">
        <v>897</v>
      </c>
      <c r="K112" s="400" t="s">
        <v>1179</v>
      </c>
      <c r="L112" s="402"/>
      <c r="M112" s="134"/>
      <c r="N112" s="315"/>
      <c r="O112" s="316"/>
      <c r="P112" s="317"/>
    </row>
    <row r="113" spans="2:16" ht="102.95" customHeight="1" x14ac:dyDescent="0.2">
      <c r="B113" s="253" t="s">
        <v>1087</v>
      </c>
      <c r="C113" s="253" t="s">
        <v>759</v>
      </c>
      <c r="D113" s="313" t="s">
        <v>1180</v>
      </c>
      <c r="E113" s="313"/>
      <c r="F113" s="400" t="s">
        <v>1181</v>
      </c>
      <c r="G113" s="401"/>
      <c r="H113" s="402"/>
      <c r="I113" s="253" t="s">
        <v>1108</v>
      </c>
      <c r="J113" s="253" t="s">
        <v>897</v>
      </c>
      <c r="K113" s="400" t="s">
        <v>1182</v>
      </c>
      <c r="L113" s="402"/>
      <c r="M113" s="134"/>
      <c r="N113" s="315"/>
      <c r="O113" s="316"/>
      <c r="P113" s="317"/>
    </row>
    <row r="114" spans="2:16" ht="102.95" customHeight="1" x14ac:dyDescent="0.2">
      <c r="B114" s="253" t="s">
        <v>1087</v>
      </c>
      <c r="C114" s="253" t="s">
        <v>759</v>
      </c>
      <c r="D114" s="313" t="s">
        <v>1183</v>
      </c>
      <c r="E114" s="313"/>
      <c r="F114" s="400" t="s">
        <v>1184</v>
      </c>
      <c r="G114" s="401"/>
      <c r="H114" s="402"/>
      <c r="I114" s="253" t="s">
        <v>1108</v>
      </c>
      <c r="J114" s="253" t="s">
        <v>897</v>
      </c>
      <c r="K114" s="400" t="s">
        <v>1185</v>
      </c>
      <c r="L114" s="402"/>
      <c r="M114" s="134"/>
      <c r="N114" s="315"/>
      <c r="O114" s="316"/>
      <c r="P114" s="317"/>
    </row>
    <row r="115" spans="2:16" ht="102.95" customHeight="1" x14ac:dyDescent="0.2">
      <c r="B115" s="253" t="s">
        <v>1087</v>
      </c>
      <c r="C115" s="253" t="s">
        <v>759</v>
      </c>
      <c r="D115" s="313" t="s">
        <v>1186</v>
      </c>
      <c r="E115" s="313"/>
      <c r="F115" s="400" t="s">
        <v>1187</v>
      </c>
      <c r="G115" s="401"/>
      <c r="H115" s="402"/>
      <c r="I115" s="253" t="s">
        <v>1114</v>
      </c>
      <c r="J115" s="253" t="s">
        <v>916</v>
      </c>
      <c r="K115" s="400" t="s">
        <v>1188</v>
      </c>
      <c r="L115" s="402"/>
      <c r="M115" s="134"/>
      <c r="N115" s="315"/>
      <c r="O115" s="316"/>
      <c r="P115" s="317"/>
    </row>
    <row r="116" spans="2:16" ht="102.95" customHeight="1" x14ac:dyDescent="0.2">
      <c r="B116" s="253" t="s">
        <v>1087</v>
      </c>
      <c r="C116" s="253" t="s">
        <v>759</v>
      </c>
      <c r="D116" s="313" t="s">
        <v>1189</v>
      </c>
      <c r="E116" s="313"/>
      <c r="F116" s="400" t="s">
        <v>1190</v>
      </c>
      <c r="G116" s="401"/>
      <c r="H116" s="402"/>
      <c r="I116" s="253" t="s">
        <v>1108</v>
      </c>
      <c r="J116" s="253" t="s">
        <v>916</v>
      </c>
      <c r="K116" s="400" t="s">
        <v>1191</v>
      </c>
      <c r="L116" s="402"/>
      <c r="M116" s="134"/>
      <c r="N116" s="315"/>
      <c r="O116" s="316"/>
      <c r="P116" s="317"/>
    </row>
    <row r="117" spans="2:16" ht="102.95" customHeight="1" x14ac:dyDescent="0.2">
      <c r="B117" s="253" t="s">
        <v>1087</v>
      </c>
      <c r="C117" s="253" t="s">
        <v>759</v>
      </c>
      <c r="D117" s="313" t="s">
        <v>1192</v>
      </c>
      <c r="E117" s="313"/>
      <c r="F117" s="400" t="s">
        <v>1193</v>
      </c>
      <c r="G117" s="401"/>
      <c r="H117" s="402"/>
      <c r="I117" s="253" t="s">
        <v>1108</v>
      </c>
      <c r="J117" s="253" t="s">
        <v>916</v>
      </c>
      <c r="K117" s="400" t="s">
        <v>1194</v>
      </c>
      <c r="L117" s="402"/>
      <c r="M117" s="134"/>
      <c r="N117" s="315"/>
      <c r="O117" s="316"/>
      <c r="P117" s="317"/>
    </row>
    <row r="118" spans="2:16" ht="102.95" customHeight="1" x14ac:dyDescent="0.2">
      <c r="B118" s="253" t="s">
        <v>1087</v>
      </c>
      <c r="C118" s="253" t="s">
        <v>759</v>
      </c>
      <c r="D118" s="313" t="s">
        <v>1195</v>
      </c>
      <c r="E118" s="313"/>
      <c r="F118" s="400" t="s">
        <v>1196</v>
      </c>
      <c r="G118" s="401"/>
      <c r="H118" s="402"/>
      <c r="I118" s="253" t="s">
        <v>1108</v>
      </c>
      <c r="J118" s="253" t="s">
        <v>897</v>
      </c>
      <c r="K118" s="400" t="s">
        <v>1197</v>
      </c>
      <c r="L118" s="402"/>
      <c r="M118" s="134"/>
      <c r="N118" s="315"/>
      <c r="O118" s="316"/>
      <c r="P118" s="317"/>
    </row>
    <row r="119" spans="2:16" ht="102.95" customHeight="1" x14ac:dyDescent="0.2">
      <c r="B119" s="253" t="s">
        <v>1087</v>
      </c>
      <c r="C119" s="253" t="s">
        <v>1198</v>
      </c>
      <c r="D119" s="313" t="s">
        <v>1199</v>
      </c>
      <c r="E119" s="313"/>
      <c r="F119" s="400" t="s">
        <v>1200</v>
      </c>
      <c r="G119" s="401"/>
      <c r="H119" s="402"/>
      <c r="I119" s="253" t="s">
        <v>1090</v>
      </c>
      <c r="J119" s="253" t="s">
        <v>897</v>
      </c>
      <c r="K119" s="400" t="s">
        <v>1201</v>
      </c>
      <c r="L119" s="402"/>
      <c r="M119" s="134"/>
      <c r="N119" s="315"/>
      <c r="O119" s="316"/>
      <c r="P119" s="317"/>
    </row>
    <row r="120" spans="2:16" ht="102.95" customHeight="1" x14ac:dyDescent="0.2">
      <c r="B120" s="253" t="s">
        <v>1087</v>
      </c>
      <c r="C120" s="253" t="s">
        <v>1198</v>
      </c>
      <c r="D120" s="313" t="s">
        <v>1202</v>
      </c>
      <c r="E120" s="313"/>
      <c r="F120" s="400" t="s">
        <v>1203</v>
      </c>
      <c r="G120" s="401"/>
      <c r="H120" s="402"/>
      <c r="I120" s="253" t="s">
        <v>1108</v>
      </c>
      <c r="J120" s="253" t="s">
        <v>897</v>
      </c>
      <c r="K120" s="400" t="s">
        <v>1204</v>
      </c>
      <c r="L120" s="402"/>
      <c r="M120" s="134"/>
      <c r="N120" s="315"/>
      <c r="O120" s="316"/>
      <c r="P120" s="317"/>
    </row>
    <row r="121" spans="2:16" ht="102.95" customHeight="1" x14ac:dyDescent="0.2">
      <c r="B121" s="253" t="s">
        <v>1087</v>
      </c>
      <c r="C121" s="253" t="s">
        <v>1198</v>
      </c>
      <c r="D121" s="313" t="s">
        <v>1205</v>
      </c>
      <c r="E121" s="313"/>
      <c r="F121" s="400" t="s">
        <v>1206</v>
      </c>
      <c r="G121" s="401"/>
      <c r="H121" s="402"/>
      <c r="I121" s="253" t="s">
        <v>1108</v>
      </c>
      <c r="J121" s="253" t="s">
        <v>897</v>
      </c>
      <c r="K121" s="400" t="s">
        <v>1207</v>
      </c>
      <c r="L121" s="402"/>
      <c r="M121" s="134"/>
      <c r="N121" s="315"/>
      <c r="O121" s="316"/>
      <c r="P121" s="317"/>
    </row>
    <row r="122" spans="2:16" ht="168" customHeight="1" x14ac:dyDescent="0.2">
      <c r="B122" s="253" t="s">
        <v>1087</v>
      </c>
      <c r="C122" s="253" t="s">
        <v>1198</v>
      </c>
      <c r="D122" s="313" t="s">
        <v>1208</v>
      </c>
      <c r="E122" s="313"/>
      <c r="F122" s="400" t="s">
        <v>1209</v>
      </c>
      <c r="G122" s="401"/>
      <c r="H122" s="402"/>
      <c r="I122" s="253" t="s">
        <v>1108</v>
      </c>
      <c r="J122" s="253" t="s">
        <v>916</v>
      </c>
      <c r="K122" s="400" t="s">
        <v>1210</v>
      </c>
      <c r="L122" s="402"/>
      <c r="M122" s="134"/>
      <c r="N122" s="315"/>
      <c r="O122" s="316"/>
      <c r="P122" s="317"/>
    </row>
  </sheetData>
  <sheetProtection algorithmName="SHA-512" hashValue="us5s0VnBRp/DFsoxmyq3Ep5YLmq8aB7OdklN3T8ZYayM7VnK/iZ6QFducsOYVxG6piAo3SHr0gL4/qYKPnCEoA==" saltValue="I3yY3/gj+D27TCbowRLcWQ==" spinCount="100000" sheet="1" formatColumns="0" formatRows="0" insertRows="0"/>
  <mergeCells count="242">
    <mergeCell ref="K114:L114"/>
    <mergeCell ref="K115:L115"/>
    <mergeCell ref="K116:L116"/>
    <mergeCell ref="K117:L117"/>
    <mergeCell ref="K118:L118"/>
    <mergeCell ref="K119:L119"/>
    <mergeCell ref="K120:L120"/>
    <mergeCell ref="K121:L121"/>
    <mergeCell ref="K122:L122"/>
    <mergeCell ref="K105:L105"/>
    <mergeCell ref="K106:L106"/>
    <mergeCell ref="K107:L107"/>
    <mergeCell ref="K108:L108"/>
    <mergeCell ref="K109:L109"/>
    <mergeCell ref="K110:L110"/>
    <mergeCell ref="K111:L111"/>
    <mergeCell ref="K112:L112"/>
    <mergeCell ref="K113:L113"/>
    <mergeCell ref="K96:L96"/>
    <mergeCell ref="K97:L97"/>
    <mergeCell ref="K98:L98"/>
    <mergeCell ref="K99:L99"/>
    <mergeCell ref="K100:L100"/>
    <mergeCell ref="K101:L101"/>
    <mergeCell ref="K102:L102"/>
    <mergeCell ref="K103:L103"/>
    <mergeCell ref="K104:L104"/>
    <mergeCell ref="K87:L87"/>
    <mergeCell ref="K88:L88"/>
    <mergeCell ref="K89:L89"/>
    <mergeCell ref="K90:L90"/>
    <mergeCell ref="K91:L91"/>
    <mergeCell ref="K92:L92"/>
    <mergeCell ref="K93:L93"/>
    <mergeCell ref="K94:L94"/>
    <mergeCell ref="K95:L95"/>
    <mergeCell ref="F73:G73"/>
    <mergeCell ref="F74:G74"/>
    <mergeCell ref="F75:G75"/>
    <mergeCell ref="B66:G66"/>
    <mergeCell ref="F68:G68"/>
    <mergeCell ref="F69:G69"/>
    <mergeCell ref="F70:G70"/>
    <mergeCell ref="F71:G71"/>
    <mergeCell ref="C8:C10"/>
    <mergeCell ref="C37:C40"/>
    <mergeCell ref="E7:E10"/>
    <mergeCell ref="B37:B40"/>
    <mergeCell ref="D37:D40"/>
    <mergeCell ref="E37:E40"/>
    <mergeCell ref="B7:B10"/>
    <mergeCell ref="D7:D10"/>
    <mergeCell ref="F72:G72"/>
    <mergeCell ref="J12:L12"/>
    <mergeCell ref="J13:L13"/>
    <mergeCell ref="J14:L14"/>
    <mergeCell ref="J15:L15"/>
    <mergeCell ref="J16:L16"/>
    <mergeCell ref="G7:G10"/>
    <mergeCell ref="H7:H10"/>
    <mergeCell ref="F7:F10"/>
    <mergeCell ref="I7:I10"/>
    <mergeCell ref="J7:L10"/>
    <mergeCell ref="J24:L24"/>
    <mergeCell ref="J25:L25"/>
    <mergeCell ref="J26:L26"/>
    <mergeCell ref="J27:L27"/>
    <mergeCell ref="J28:L28"/>
    <mergeCell ref="J18:L18"/>
    <mergeCell ref="J19:L19"/>
    <mergeCell ref="J20:L20"/>
    <mergeCell ref="J21:L21"/>
    <mergeCell ref="J22:L22"/>
    <mergeCell ref="H48:J48"/>
    <mergeCell ref="H49:J49"/>
    <mergeCell ref="H50:J50"/>
    <mergeCell ref="H37:J40"/>
    <mergeCell ref="H42:J42"/>
    <mergeCell ref="H43:J43"/>
    <mergeCell ref="H44:J44"/>
    <mergeCell ref="H54:J54"/>
    <mergeCell ref="J30:L30"/>
    <mergeCell ref="J31:L31"/>
    <mergeCell ref="J32:L32"/>
    <mergeCell ref="J33:L33"/>
    <mergeCell ref="J34:L34"/>
    <mergeCell ref="B77:P77"/>
    <mergeCell ref="B78:P78"/>
    <mergeCell ref="B79:P79"/>
    <mergeCell ref="B80:P80"/>
    <mergeCell ref="H63:J63"/>
    <mergeCell ref="H64:J64"/>
    <mergeCell ref="B6:L6"/>
    <mergeCell ref="B2:L2"/>
    <mergeCell ref="B3:L3"/>
    <mergeCell ref="B4:L4"/>
    <mergeCell ref="F37:F40"/>
    <mergeCell ref="G37:G40"/>
    <mergeCell ref="B36:J36"/>
    <mergeCell ref="H57:J57"/>
    <mergeCell ref="H58:J58"/>
    <mergeCell ref="H60:J60"/>
    <mergeCell ref="H61:J61"/>
    <mergeCell ref="H62:J62"/>
    <mergeCell ref="H51:J51"/>
    <mergeCell ref="H52:J52"/>
    <mergeCell ref="H55:J55"/>
    <mergeCell ref="H56:J56"/>
    <mergeCell ref="H45:J45"/>
    <mergeCell ref="H46:J46"/>
    <mergeCell ref="D81:E81"/>
    <mergeCell ref="N81:P81"/>
    <mergeCell ref="N82:P82"/>
    <mergeCell ref="N83:P83"/>
    <mergeCell ref="N84:P84"/>
    <mergeCell ref="N85:P85"/>
    <mergeCell ref="N86:P86"/>
    <mergeCell ref="K81:L81"/>
    <mergeCell ref="F81:H81"/>
    <mergeCell ref="D82:E82"/>
    <mergeCell ref="D83:E83"/>
    <mergeCell ref="D84:E84"/>
    <mergeCell ref="D85:E85"/>
    <mergeCell ref="D86:E86"/>
    <mergeCell ref="F82:H82"/>
    <mergeCell ref="F83:H83"/>
    <mergeCell ref="F84:H84"/>
    <mergeCell ref="F85:H85"/>
    <mergeCell ref="F86:H86"/>
    <mergeCell ref="K82:L82"/>
    <mergeCell ref="K83:L83"/>
    <mergeCell ref="K84:L84"/>
    <mergeCell ref="K85:L85"/>
    <mergeCell ref="K86:L86"/>
    <mergeCell ref="N87:P87"/>
    <mergeCell ref="N88:P88"/>
    <mergeCell ref="N89:P89"/>
    <mergeCell ref="N90:P90"/>
    <mergeCell ref="N91:P91"/>
    <mergeCell ref="N92:P92"/>
    <mergeCell ref="N93:P93"/>
    <mergeCell ref="N94:P94"/>
    <mergeCell ref="N95:P95"/>
    <mergeCell ref="N118:P118"/>
    <mergeCell ref="N119:P119"/>
    <mergeCell ref="N120:P120"/>
    <mergeCell ref="N121:P121"/>
    <mergeCell ref="N122:P122"/>
    <mergeCell ref="N105:P105"/>
    <mergeCell ref="N106:P106"/>
    <mergeCell ref="N107:P107"/>
    <mergeCell ref="N108:P108"/>
    <mergeCell ref="N109:P109"/>
    <mergeCell ref="N110:P110"/>
    <mergeCell ref="N111:P111"/>
    <mergeCell ref="N112:P112"/>
    <mergeCell ref="N113:P113"/>
    <mergeCell ref="N114:P114"/>
    <mergeCell ref="N115:P115"/>
    <mergeCell ref="N116:P116"/>
    <mergeCell ref="N117:P117"/>
    <mergeCell ref="N96:P96"/>
    <mergeCell ref="N97:P97"/>
    <mergeCell ref="N98:P98"/>
    <mergeCell ref="N99:P99"/>
    <mergeCell ref="N100:P100"/>
    <mergeCell ref="N101:P101"/>
    <mergeCell ref="N102:P102"/>
    <mergeCell ref="N103:P103"/>
    <mergeCell ref="N104:P104"/>
    <mergeCell ref="F106:H106"/>
    <mergeCell ref="F107:H107"/>
    <mergeCell ref="F108:H108"/>
    <mergeCell ref="F91:H91"/>
    <mergeCell ref="F92:H92"/>
    <mergeCell ref="F93:H93"/>
    <mergeCell ref="F94:H94"/>
    <mergeCell ref="F95:H95"/>
    <mergeCell ref="F96:H96"/>
    <mergeCell ref="F97:H97"/>
    <mergeCell ref="F98:H98"/>
    <mergeCell ref="F99:H99"/>
    <mergeCell ref="F120:H120"/>
    <mergeCell ref="F121:H121"/>
    <mergeCell ref="F122:H122"/>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F109:H109"/>
    <mergeCell ref="F110:H110"/>
    <mergeCell ref="D120:E120"/>
    <mergeCell ref="D121:E121"/>
    <mergeCell ref="D122:E122"/>
    <mergeCell ref="D109:E109"/>
    <mergeCell ref="D110:E110"/>
    <mergeCell ref="D111:E111"/>
    <mergeCell ref="D112:E112"/>
    <mergeCell ref="D113:E113"/>
    <mergeCell ref="D114:E114"/>
    <mergeCell ref="D115:E115"/>
    <mergeCell ref="D116:E116"/>
    <mergeCell ref="D117:E117"/>
    <mergeCell ref="F87:H87"/>
    <mergeCell ref="F88:H88"/>
    <mergeCell ref="F89:H89"/>
    <mergeCell ref="F90:H90"/>
    <mergeCell ref="D106:E106"/>
    <mergeCell ref="D107:E107"/>
    <mergeCell ref="D108:E108"/>
    <mergeCell ref="D118:E118"/>
    <mergeCell ref="D119:E119"/>
    <mergeCell ref="F118:H118"/>
    <mergeCell ref="F119:H119"/>
    <mergeCell ref="F111:H111"/>
    <mergeCell ref="F112:H112"/>
    <mergeCell ref="F113:H113"/>
    <mergeCell ref="F114:H114"/>
    <mergeCell ref="F115:H115"/>
    <mergeCell ref="F116:H116"/>
    <mergeCell ref="F117:H117"/>
    <mergeCell ref="F100:H100"/>
    <mergeCell ref="F101:H101"/>
    <mergeCell ref="F102:H102"/>
    <mergeCell ref="F103:H103"/>
    <mergeCell ref="F104:H104"/>
    <mergeCell ref="F105:H105"/>
  </mergeCells>
  <conditionalFormatting sqref="M82:M122">
    <cfRule type="expression" dxfId="19" priority="3">
      <formula>M82="Pass"</formula>
    </cfRule>
  </conditionalFormatting>
  <conditionalFormatting sqref="N82:P122">
    <cfRule type="expression" dxfId="18" priority="1">
      <formula>M82="Pass"</formula>
    </cfRule>
  </conditionalFormatting>
  <dataValidations count="1">
    <dataValidation type="list" allowBlank="1" showInputMessage="1" showErrorMessage="1" sqref="M82:M122" xr:uid="{4B8FA8A4-3BF9-4A46-B5BC-29C84CD0EAD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2573E-C93B-4A4D-BB9E-397607C03053}">
          <x14:formula1>
            <xm:f>'Data Validation'!$AK$104:$AK$105</xm:f>
          </x14:formula1>
          <xm:sqref>I12:I16 I18:I22 I24:I28 I30:I34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8734-D295-42CA-872E-BC0F0756AF69}">
  <sheetPr codeName="Sheet5">
    <tabColor theme="4" tint="0.39997558519241921"/>
  </sheetPr>
  <dimension ref="A2:AC29"/>
  <sheetViews>
    <sheetView showGridLines="0" zoomScaleNormal="100" workbookViewId="0"/>
  </sheetViews>
  <sheetFormatPr defaultColWidth="9.140625" defaultRowHeight="14.25" x14ac:dyDescent="0.2"/>
  <cols>
    <col min="1" max="1" width="1.7109375" style="3" bestFit="1" customWidth="1"/>
    <col min="2" max="2" width="17.140625" style="3" customWidth="1"/>
    <col min="3" max="3" width="26.42578125" style="3" customWidth="1"/>
    <col min="4" max="4" width="15.5703125" style="3" bestFit="1" customWidth="1"/>
    <col min="5" max="5" width="23.42578125" style="3" bestFit="1" customWidth="1"/>
    <col min="6" max="6" width="20.42578125" style="3" customWidth="1"/>
    <col min="7" max="7" width="13.140625" style="3" bestFit="1" customWidth="1"/>
    <col min="8" max="8" width="13.5703125" style="3" bestFit="1" customWidth="1"/>
    <col min="9" max="9" width="9.5703125" style="3" customWidth="1"/>
    <col min="10" max="10" width="13" style="3" bestFit="1" customWidth="1"/>
    <col min="11" max="11" width="11.42578125" style="3" bestFit="1" customWidth="1"/>
    <col min="12" max="12" width="17.5703125" style="3" bestFit="1" customWidth="1"/>
    <col min="13" max="13" width="14.140625" style="3" bestFit="1" customWidth="1"/>
    <col min="14" max="14" width="14.7109375" style="3" bestFit="1" customWidth="1"/>
    <col min="15" max="15" width="14.140625" style="3" bestFit="1" customWidth="1"/>
    <col min="16" max="16" width="18" style="3" bestFit="1" customWidth="1"/>
    <col min="17" max="17" width="19.28515625" style="3" bestFit="1" customWidth="1"/>
    <col min="18" max="18" width="17.28515625" style="3" bestFit="1" customWidth="1"/>
    <col min="19" max="19" width="14.42578125" style="3" bestFit="1" customWidth="1"/>
    <col min="20" max="20" width="14.28515625" style="3" bestFit="1" customWidth="1"/>
    <col min="21" max="21" width="19.85546875" style="3" bestFit="1" customWidth="1"/>
    <col min="22" max="22" width="11.42578125" style="3" bestFit="1" customWidth="1"/>
    <col min="23" max="23" width="10" style="3" bestFit="1" customWidth="1"/>
    <col min="24" max="24" width="11.42578125" style="3" bestFit="1" customWidth="1"/>
    <col min="25" max="25" width="7.85546875" style="3" bestFit="1" customWidth="1"/>
    <col min="26" max="26" width="18.85546875" style="3" bestFit="1" customWidth="1"/>
    <col min="27" max="36" width="18.140625" style="3" customWidth="1"/>
    <col min="37" max="16384" width="9.140625" style="3"/>
  </cols>
  <sheetData>
    <row r="2" spans="1:29" s="23" customFormat="1" ht="15.75" x14ac:dyDescent="0.25">
      <c r="B2" s="408" t="s">
        <v>753</v>
      </c>
      <c r="C2" s="409"/>
      <c r="D2" s="409"/>
      <c r="E2" s="409"/>
      <c r="F2" s="409"/>
      <c r="G2" s="409"/>
      <c r="H2" s="409"/>
      <c r="I2" s="409"/>
      <c r="J2" s="409"/>
      <c r="K2" s="409"/>
      <c r="L2" s="409"/>
      <c r="M2" s="409"/>
      <c r="N2" s="409"/>
      <c r="O2" s="410"/>
      <c r="P2" s="7"/>
      <c r="Q2" s="7"/>
      <c r="R2" s="7"/>
      <c r="S2" s="7"/>
      <c r="T2" s="7"/>
      <c r="U2" s="7"/>
    </row>
    <row r="3" spans="1:29" ht="16.5" customHeight="1" x14ac:dyDescent="0.25">
      <c r="A3" s="4"/>
      <c r="B3" s="301" t="s">
        <v>725</v>
      </c>
      <c r="C3" s="302"/>
      <c r="D3" s="302"/>
      <c r="E3" s="302"/>
      <c r="F3" s="302"/>
      <c r="G3" s="302"/>
      <c r="H3" s="302"/>
      <c r="I3" s="302"/>
      <c r="J3" s="302"/>
      <c r="K3" s="302"/>
      <c r="L3" s="302"/>
      <c r="M3" s="302"/>
      <c r="N3" s="302"/>
      <c r="O3" s="303"/>
      <c r="P3" s="19"/>
      <c r="Q3" s="18"/>
      <c r="R3" s="10"/>
      <c r="S3" s="10"/>
    </row>
    <row r="4" spans="1:29" ht="15" customHeight="1" x14ac:dyDescent="0.2">
      <c r="A4" s="4"/>
      <c r="B4" s="385" t="s">
        <v>745</v>
      </c>
      <c r="C4" s="299"/>
      <c r="D4" s="299"/>
      <c r="E4" s="299"/>
      <c r="F4" s="299"/>
      <c r="G4" s="299"/>
      <c r="H4" s="299"/>
      <c r="I4" s="299"/>
      <c r="J4" s="299"/>
      <c r="K4" s="299"/>
      <c r="L4" s="299"/>
      <c r="M4" s="299"/>
      <c r="N4" s="299"/>
      <c r="O4" s="300"/>
      <c r="P4" s="87"/>
      <c r="Q4" s="88"/>
      <c r="R4" s="88"/>
      <c r="S4" s="88"/>
    </row>
    <row r="5" spans="1:29" x14ac:dyDescent="0.2">
      <c r="U5" s="6"/>
      <c r="V5" s="6"/>
      <c r="W5" s="6"/>
      <c r="X5" s="6"/>
      <c r="Y5" s="6"/>
      <c r="Z5" s="6"/>
      <c r="AA5" s="6"/>
      <c r="AB5" s="6"/>
      <c r="AC5" s="6"/>
    </row>
    <row r="6" spans="1:29" s="23" customFormat="1" ht="15.75" x14ac:dyDescent="0.25">
      <c r="B6" s="419" t="s">
        <v>704</v>
      </c>
      <c r="C6" s="420"/>
      <c r="D6" s="420"/>
      <c r="E6" s="420"/>
      <c r="F6" s="420"/>
      <c r="G6" s="420"/>
      <c r="H6" s="420"/>
      <c r="I6" s="420"/>
      <c r="J6" s="420"/>
      <c r="K6" s="420"/>
      <c r="L6" s="420"/>
      <c r="M6" s="420"/>
      <c r="N6" s="420"/>
      <c r="O6" s="421"/>
      <c r="P6" s="7"/>
      <c r="Q6" s="7"/>
      <c r="R6" s="7"/>
      <c r="S6" s="7"/>
      <c r="T6" s="7"/>
      <c r="U6" s="7"/>
    </row>
    <row r="7" spans="1:29" s="7" customFormat="1" ht="12" customHeight="1" x14ac:dyDescent="0.25">
      <c r="A7" s="9"/>
      <c r="B7" s="390" t="s">
        <v>234</v>
      </c>
      <c r="C7" s="386" t="s">
        <v>94</v>
      </c>
      <c r="D7" s="412" t="s">
        <v>232</v>
      </c>
      <c r="E7" s="412" t="s">
        <v>838</v>
      </c>
      <c r="F7" s="390" t="s">
        <v>246</v>
      </c>
      <c r="G7" s="390" t="s">
        <v>167</v>
      </c>
      <c r="H7" s="390" t="s">
        <v>243</v>
      </c>
      <c r="I7" s="390" t="s">
        <v>229</v>
      </c>
      <c r="J7" s="390" t="s">
        <v>228</v>
      </c>
      <c r="K7" s="390" t="s">
        <v>850</v>
      </c>
      <c r="L7" s="378" t="s">
        <v>239</v>
      </c>
      <c r="M7" s="386" t="s">
        <v>104</v>
      </c>
      <c r="N7" s="426"/>
      <c r="O7" s="427"/>
    </row>
    <row r="8" spans="1:29" s="7" customFormat="1" ht="36" customHeight="1" x14ac:dyDescent="0.25">
      <c r="A8" s="9"/>
      <c r="B8" s="390"/>
      <c r="C8" s="387"/>
      <c r="D8" s="412"/>
      <c r="E8" s="412"/>
      <c r="F8" s="390"/>
      <c r="G8" s="390"/>
      <c r="H8" s="390"/>
      <c r="I8" s="390"/>
      <c r="J8" s="390"/>
      <c r="K8" s="390"/>
      <c r="L8" s="381"/>
      <c r="M8" s="387"/>
      <c r="N8" s="428"/>
      <c r="O8" s="429"/>
    </row>
    <row r="9" spans="1:29" s="6" customFormat="1" ht="24" customHeight="1" x14ac:dyDescent="0.2">
      <c r="A9" s="8" t="s">
        <v>225</v>
      </c>
      <c r="B9" s="219" t="s">
        <v>196</v>
      </c>
      <c r="C9" s="92" t="str">
        <f>IF('General Project Info'!C93="","",IF('General Project Info'!C93='Data Validation'!$I$14,'General Project Info'!D93,'General Project Info'!C93))</f>
        <v/>
      </c>
      <c r="D9" s="153"/>
      <c r="E9" s="93" t="str">
        <f>IF('General Project Info'!C94="","",'General Project Info'!C94)</f>
        <v/>
      </c>
      <c r="F9" s="93" t="str">
        <f>IF('General Project Info'!C91="","",'General Project Info'!C91)</f>
        <v/>
      </c>
      <c r="G9" s="93" t="str">
        <f>IF('General Project Info'!C96="","",IF('General Project Info'!C96='Data Validation'!$I$14,'General Project Info'!D96,'General Project Info'!C96))</f>
        <v/>
      </c>
      <c r="H9" s="93" t="str">
        <f>IF('General Project Info'!C92="","",IF('General Project Info'!C92='Data Validation'!$I$14,'General Project Info'!D92,'General Project Info'!C92))</f>
        <v/>
      </c>
      <c r="I9" s="193"/>
      <c r="J9" s="153"/>
      <c r="K9" s="246"/>
      <c r="L9" s="153"/>
      <c r="M9" s="290"/>
      <c r="N9" s="411"/>
      <c r="O9" s="291"/>
    </row>
    <row r="10" spans="1:29" s="6" customFormat="1" ht="24" x14ac:dyDescent="0.2">
      <c r="A10" s="8" t="s">
        <v>225</v>
      </c>
      <c r="B10" s="219" t="s">
        <v>226</v>
      </c>
      <c r="C10" s="92" t="str">
        <f>IF('General Project Info'!C100="","",IF('General Project Info'!C100='Data Validation'!$I$14,'General Project Info'!D100,'General Project Info'!C100))</f>
        <v/>
      </c>
      <c r="D10" s="153"/>
      <c r="E10" s="93" t="str">
        <f>IF('General Project Info'!C101="","",'General Project Info'!C101)</f>
        <v/>
      </c>
      <c r="F10" s="93" t="str">
        <f>IF('General Project Info'!C98="","",'General Project Info'!C98)</f>
        <v/>
      </c>
      <c r="G10" s="93" t="str">
        <f>IF('General Project Info'!C103="","",IF('General Project Info'!C103='Data Validation'!$I$14,'General Project Info'!D103,'General Project Info'!C103))</f>
        <v/>
      </c>
      <c r="H10" s="93" t="str">
        <f>IF('General Project Info'!C99="","",IF('General Project Info'!C99='Data Validation'!$I$14,'General Project Info'!D99,'General Project Info'!C99))</f>
        <v/>
      </c>
      <c r="I10" s="193"/>
      <c r="J10" s="153"/>
      <c r="K10" s="246"/>
      <c r="L10" s="153"/>
      <c r="M10" s="290"/>
      <c r="N10" s="411"/>
      <c r="O10" s="291"/>
    </row>
    <row r="12" spans="1:29" ht="15.75" x14ac:dyDescent="0.2">
      <c r="B12" s="388" t="s">
        <v>683</v>
      </c>
      <c r="C12" s="389"/>
      <c r="D12" s="389"/>
      <c r="E12" s="389"/>
      <c r="F12" s="425"/>
    </row>
    <row r="13" spans="1:29" ht="15" x14ac:dyDescent="0.2">
      <c r="B13" s="378" t="str">
        <f>'Data Validation'!F83</f>
        <v>Climate Zone</v>
      </c>
      <c r="C13" s="422" t="s">
        <v>707</v>
      </c>
      <c r="D13" s="423"/>
      <c r="E13" s="424" t="s">
        <v>736</v>
      </c>
      <c r="F13" s="423"/>
    </row>
    <row r="14" spans="1:29" ht="62.45" customHeight="1" x14ac:dyDescent="0.2">
      <c r="B14" s="381"/>
      <c r="C14" s="41" t="str">
        <f>'Data Validation'!G83</f>
        <v>Min Installed Capacity to Meet 30% of Domestic Hot Water Load (MBH/Bedroom)</v>
      </c>
      <c r="D14" s="41" t="s">
        <v>706</v>
      </c>
      <c r="E14" s="41" t="str">
        <f>'Data Validation'!H83</f>
        <v>Min Installed Capacity to Meet 30% of Domestic Hot Water Load (MBH/Dwelling Unit)</v>
      </c>
      <c r="F14" s="41" t="s">
        <v>706</v>
      </c>
    </row>
    <row r="15" spans="1:29" s="4" customFormat="1" x14ac:dyDescent="0.2">
      <c r="B15" s="12" t="str">
        <f>IFERROR(VLOOKUP('General Project Info'!C15,'Data Validation'!$B$18:$C$79,2,FALSE),"")</f>
        <v/>
      </c>
      <c r="C15" s="47" t="str">
        <f>IFERROR((VLOOKUP(B15,'Data Validation'!$F$83:$H$92,2,FALSE)),"")</f>
        <v/>
      </c>
      <c r="D15" s="47" t="str">
        <f>IFERROR(C15*'General Project Info'!C32,"")</f>
        <v/>
      </c>
      <c r="E15" s="47" t="str">
        <f>IFERROR((VLOOKUP(B15,'Data Validation'!$F$83:$H$92,3,FALSE)),"")</f>
        <v/>
      </c>
      <c r="F15" s="177" t="str">
        <f>IFERROR(E15*'General Project Info'!C31,"")</f>
        <v/>
      </c>
      <c r="G15" s="26"/>
    </row>
    <row r="17" spans="1:29" s="23" customFormat="1" ht="15.75" x14ac:dyDescent="0.25">
      <c r="B17" s="413" t="s">
        <v>674</v>
      </c>
      <c r="C17" s="413"/>
      <c r="D17" s="413"/>
      <c r="E17" s="413"/>
      <c r="F17" s="413"/>
      <c r="G17" s="413"/>
      <c r="H17" s="413"/>
      <c r="I17" s="413"/>
      <c r="J17" s="413"/>
      <c r="K17" s="413"/>
      <c r="L17" s="413"/>
      <c r="M17" s="413"/>
      <c r="N17" s="413"/>
      <c r="O17" s="7"/>
      <c r="P17" s="7"/>
      <c r="Q17" s="7"/>
      <c r="R17" s="7"/>
      <c r="S17" s="7"/>
      <c r="T17" s="7"/>
      <c r="U17" s="7"/>
      <c r="V17" s="7"/>
      <c r="W17" s="7"/>
      <c r="X17" s="7"/>
      <c r="Y17" s="7"/>
      <c r="Z17" s="7"/>
      <c r="AA17" s="7"/>
      <c r="AB17" s="7"/>
      <c r="AC17" s="7"/>
    </row>
    <row r="18" spans="1:29" s="7" customFormat="1" ht="45" customHeight="1" x14ac:dyDescent="0.25">
      <c r="A18" s="9"/>
      <c r="B18" s="41" t="s">
        <v>234</v>
      </c>
      <c r="C18" s="41" t="s">
        <v>94</v>
      </c>
      <c r="D18" s="89" t="s">
        <v>232</v>
      </c>
      <c r="E18" s="89" t="s">
        <v>838</v>
      </c>
      <c r="F18" s="89" t="s">
        <v>551</v>
      </c>
      <c r="G18" s="89" t="s">
        <v>230</v>
      </c>
      <c r="H18" s="41" t="s">
        <v>740</v>
      </c>
      <c r="I18" s="41" t="s">
        <v>849</v>
      </c>
      <c r="J18" s="41" t="s">
        <v>708</v>
      </c>
      <c r="K18" s="89" t="s">
        <v>227</v>
      </c>
      <c r="L18" s="89" t="s">
        <v>694</v>
      </c>
      <c r="M18" s="305" t="s">
        <v>104</v>
      </c>
      <c r="N18" s="306"/>
    </row>
    <row r="19" spans="1:29" s="6" customFormat="1" ht="24" x14ac:dyDescent="0.2">
      <c r="A19" s="8" t="s">
        <v>225</v>
      </c>
      <c r="B19" s="219" t="s">
        <v>196</v>
      </c>
      <c r="C19" s="153"/>
      <c r="D19" s="153"/>
      <c r="E19" s="153"/>
      <c r="F19" s="153"/>
      <c r="G19" s="153"/>
      <c r="H19" s="246"/>
      <c r="I19" s="190"/>
      <c r="J19" s="153"/>
      <c r="K19" s="153"/>
      <c r="L19" s="153"/>
      <c r="M19" s="290"/>
      <c r="N19" s="291"/>
      <c r="O19" s="7"/>
      <c r="P19" s="7"/>
      <c r="Q19" s="7"/>
      <c r="R19" s="7"/>
      <c r="S19" s="7"/>
      <c r="T19" s="7"/>
      <c r="U19" s="7"/>
    </row>
    <row r="20" spans="1:29" s="6" customFormat="1" ht="24" x14ac:dyDescent="0.2">
      <c r="A20" s="8" t="s">
        <v>225</v>
      </c>
      <c r="B20" s="219" t="s">
        <v>226</v>
      </c>
      <c r="C20" s="153"/>
      <c r="D20" s="153"/>
      <c r="E20" s="153"/>
      <c r="F20" s="153"/>
      <c r="G20" s="153"/>
      <c r="H20" s="246"/>
      <c r="I20" s="190"/>
      <c r="J20" s="153"/>
      <c r="K20" s="153"/>
      <c r="L20" s="153"/>
      <c r="M20" s="290"/>
      <c r="N20" s="291"/>
      <c r="O20" s="7"/>
      <c r="P20" s="7"/>
      <c r="Q20" s="7"/>
      <c r="R20" s="7"/>
      <c r="S20" s="7"/>
      <c r="T20" s="7"/>
      <c r="U20" s="7"/>
    </row>
    <row r="21" spans="1:29" s="6" customFormat="1" ht="17.25" customHeight="1" x14ac:dyDescent="0.2">
      <c r="A21" s="8"/>
      <c r="B21" s="414" t="s">
        <v>880</v>
      </c>
      <c r="C21" s="415"/>
      <c r="D21" s="153"/>
      <c r="E21" s="416" t="s">
        <v>881</v>
      </c>
      <c r="F21" s="417"/>
      <c r="G21" s="418"/>
      <c r="H21" s="290"/>
      <c r="I21" s="411"/>
      <c r="J21" s="411"/>
      <c r="K21" s="411"/>
      <c r="L21" s="411"/>
      <c r="M21" s="411"/>
      <c r="N21" s="291"/>
      <c r="O21" s="7"/>
      <c r="P21" s="7"/>
      <c r="Q21" s="7"/>
      <c r="R21" s="7"/>
      <c r="S21" s="7"/>
      <c r="T21" s="7"/>
      <c r="U21" s="7"/>
    </row>
    <row r="23" spans="1:29" ht="15.75" x14ac:dyDescent="0.2">
      <c r="B23" s="307" t="s">
        <v>817</v>
      </c>
      <c r="C23" s="307"/>
      <c r="D23" s="307"/>
      <c r="E23" s="307"/>
    </row>
    <row r="24" spans="1:29" x14ac:dyDescent="0.2">
      <c r="B24" s="37" t="s">
        <v>94</v>
      </c>
      <c r="C24" s="36" t="s">
        <v>529</v>
      </c>
      <c r="D24" s="305" t="s">
        <v>104</v>
      </c>
      <c r="E24" s="306"/>
    </row>
    <row r="25" spans="1:29" s="4" customFormat="1" x14ac:dyDescent="0.2">
      <c r="B25" s="153"/>
      <c r="C25" s="170"/>
      <c r="D25" s="290"/>
      <c r="E25" s="291"/>
    </row>
    <row r="26" spans="1:29" s="4" customFormat="1" x14ac:dyDescent="0.2">
      <c r="B26" s="153"/>
      <c r="C26" s="170"/>
      <c r="D26" s="290"/>
      <c r="E26" s="291"/>
    </row>
    <row r="27" spans="1:29" s="4" customFormat="1" x14ac:dyDescent="0.2">
      <c r="B27" s="153"/>
      <c r="C27" s="170"/>
      <c r="D27" s="290"/>
      <c r="E27" s="291"/>
    </row>
    <row r="28" spans="1:29" s="4" customFormat="1" x14ac:dyDescent="0.2">
      <c r="B28" s="153"/>
      <c r="C28" s="170"/>
      <c r="D28" s="290"/>
      <c r="E28" s="291"/>
    </row>
    <row r="29" spans="1:29" s="4" customFormat="1" x14ac:dyDescent="0.2">
      <c r="B29" s="153"/>
      <c r="C29" s="170"/>
      <c r="D29" s="290"/>
      <c r="E29" s="291"/>
    </row>
  </sheetData>
  <sheetProtection algorithmName="SHA-512" hashValue="YpEeG2Fab9qP/jr18foQJ4U7lnns/QOcQDSAWUVwOHSnpU+eqMT41VhjF92qAH4jn7YZwUCo2sY+oeLT08ZiwA==" saltValue="3G4/K/6bDz0L+QtD9VMp4g==" spinCount="100000" sheet="1" formatColumns="0" formatRows="0" insertRows="0"/>
  <mergeCells count="36">
    <mergeCell ref="E21:G21"/>
    <mergeCell ref="H21:N21"/>
    <mergeCell ref="B6:O6"/>
    <mergeCell ref="C13:D13"/>
    <mergeCell ref="E13:F13"/>
    <mergeCell ref="B12:F12"/>
    <mergeCell ref="G7:G8"/>
    <mergeCell ref="K7:K8"/>
    <mergeCell ref="M9:O9"/>
    <mergeCell ref="J7:J8"/>
    <mergeCell ref="M19:N19"/>
    <mergeCell ref="M20:N20"/>
    <mergeCell ref="B13:B14"/>
    <mergeCell ref="M7:O8"/>
    <mergeCell ref="E7:E8"/>
    <mergeCell ref="D29:E29"/>
    <mergeCell ref="B23:E23"/>
    <mergeCell ref="D26:E26"/>
    <mergeCell ref="D27:E27"/>
    <mergeCell ref="D28:E28"/>
    <mergeCell ref="B3:O3"/>
    <mergeCell ref="B4:O4"/>
    <mergeCell ref="B2:O2"/>
    <mergeCell ref="D24:E24"/>
    <mergeCell ref="D25:E25"/>
    <mergeCell ref="L7:L8"/>
    <mergeCell ref="M18:N18"/>
    <mergeCell ref="M10:O10"/>
    <mergeCell ref="B7:B8"/>
    <mergeCell ref="C7:C8"/>
    <mergeCell ref="D7:D8"/>
    <mergeCell ref="F7:F8"/>
    <mergeCell ref="H7:H8"/>
    <mergeCell ref="I7:I8"/>
    <mergeCell ref="B17:N17"/>
    <mergeCell ref="B21:C21"/>
  </mergeCells>
  <dataValidations count="2">
    <dataValidation type="list" allowBlank="1" showInputMessage="1" showErrorMessage="1" sqref="L9:L10" xr:uid="{B400254D-276B-4F31-839A-6A76C0726203}">
      <formula1>DD_DHW_StorageTank</formula1>
    </dataValidation>
    <dataValidation type="list" allowBlank="1" showInputMessage="1" showErrorMessage="1" sqref="L19:L20" xr:uid="{81006150-0158-497B-9007-FAD269BCFB78}">
      <formula1>"Air Source,Ground Source,Other"</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4114528-A673-4C17-A282-06458822C03A}">
          <x14:formula1>
            <xm:f>'Data Validation'!$V$87:$V$91</xm:f>
          </x14:formula1>
          <xm:sqref>J9:J10</xm:sqref>
        </x14:dataValidation>
        <x14:dataValidation type="list" allowBlank="1" showInputMessage="1" showErrorMessage="1" xr:uid="{5F32AB3F-AA4E-4DE6-B982-1D95157F849C}">
          <x14:formula1>
            <xm:f>'Data Validation'!$D$84:$D$85</xm:f>
          </x14:formula1>
          <xm:sqref>C19:C20</xm:sqref>
        </x14:dataValidation>
        <x14:dataValidation type="list" allowBlank="1" showInputMessage="1" showErrorMessage="1" xr:uid="{04CD9972-DB64-47C8-A492-95AD3E895884}">
          <x14:formula1>
            <xm:f>'Data Validation'!$B$84:$B$85</xm:f>
          </x14:formula1>
          <xm:sqref>D9:D10 D19:D20</xm:sqref>
        </x14:dataValidation>
        <x14:dataValidation type="list" allowBlank="1" showInputMessage="1" showErrorMessage="1" xr:uid="{3507B985-EFC6-46EE-8BD0-707C88FB9C4A}">
          <x14:formula1>
            <xm:f>'Data Validation'!$Y$87:$Y$88</xm:f>
          </x14:formula1>
          <xm:sqref>J19:J20</xm:sqref>
        </x14:dataValidation>
        <x14:dataValidation type="list" allowBlank="1" showInputMessage="1" showErrorMessage="1" xr:uid="{F639282C-91A0-45DA-AB6B-70CE9BC246D4}">
          <x14:formula1>
            <xm:f>'Data Validation'!$G$129:$G$131</xm:f>
          </x14:formula1>
          <xm:sqref>D21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58825B08ECC54B9C8E30EC082F138F" ma:contentTypeVersion="13" ma:contentTypeDescription="Create a new document." ma:contentTypeScope="" ma:versionID="151da865d60b68830274352cbf002eda">
  <xsd:schema xmlns:xsd="http://www.w3.org/2001/XMLSchema" xmlns:xs="http://www.w3.org/2001/XMLSchema" xmlns:p="http://schemas.microsoft.com/office/2006/metadata/properties" xmlns:ns3="2510f476-f3e2-4e30-99d0-b8395cd17fc4" xmlns:ns4="ad9c9794-72f0-487c-87f9-b86b6469a290" targetNamespace="http://schemas.microsoft.com/office/2006/metadata/properties" ma:root="true" ma:fieldsID="fe42a406822d44f93758ad9c00bf4696" ns3:_="" ns4:_="">
    <xsd:import namespace="2510f476-f3e2-4e30-99d0-b8395cd17fc4"/>
    <xsd:import namespace="ad9c9794-72f0-487c-87f9-b86b6469a29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f476-f3e2-4e30-99d0-b8395cd17fc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9794-72f0-487c-87f9-b86b6469a29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0A12E9-63F5-4E37-8909-4916E4F9723B}">
  <ds:schemaRefs>
    <ds:schemaRef ds:uri="http://schemas.microsoft.com/sharepoint/v3/contenttype/forms"/>
  </ds:schemaRefs>
</ds:datastoreItem>
</file>

<file path=customXml/itemProps2.xml><?xml version="1.0" encoding="utf-8"?>
<ds:datastoreItem xmlns:ds="http://schemas.openxmlformats.org/officeDocument/2006/customXml" ds:itemID="{3CCE7DA9-BCA5-47F2-98E3-1BACAEC2F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f476-f3e2-4e30-99d0-b8395cd17fc4"/>
    <ds:schemaRef ds:uri="ad9c9794-72f0-487c-87f9-b86b6469a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5DF97-1D69-4EBB-B13B-6F6E1856D95D}">
  <ds:schemaRefs>
    <ds:schemaRef ds:uri="http://purl.org/dc/terms/"/>
    <ds:schemaRef ds:uri="http://schemas.openxmlformats.org/package/2006/metadata/core-properties"/>
    <ds:schemaRef ds:uri="http://purl.org/dc/dcmitype/"/>
    <ds:schemaRef ds:uri="ad9c9794-72f0-487c-87f9-b86b6469a290"/>
    <ds:schemaRef ds:uri="2510f476-f3e2-4e30-99d0-b8395cd17fc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58</vt:i4>
      </vt:variant>
    </vt:vector>
  </HeadingPairs>
  <TitlesOfParts>
    <vt:vector size="80" baseType="lpstr">
      <vt:lpstr>Instructions</vt:lpstr>
      <vt:lpstr>General Project Info</vt:lpstr>
      <vt:lpstr>Env Pre-const</vt:lpstr>
      <vt:lpstr>Env Const</vt:lpstr>
      <vt:lpstr>Code Vent Pre-const</vt:lpstr>
      <vt:lpstr>Code Vent TestOut &amp; Const</vt:lpstr>
      <vt:lpstr>H&amp;C Pre-const</vt:lpstr>
      <vt:lpstr>H&amp;C Const</vt:lpstr>
      <vt:lpstr>DHW Pre-const</vt:lpstr>
      <vt:lpstr>DHW Const</vt:lpstr>
      <vt:lpstr>Appliances Pre-const</vt:lpstr>
      <vt:lpstr>Appliances Const</vt:lpstr>
      <vt:lpstr>Add-On Air Sealing Pre-const</vt:lpstr>
      <vt:lpstr>Add-On Air Sealing Const</vt:lpstr>
      <vt:lpstr>ARCHIVED Add-On Steam Pre-const</vt:lpstr>
      <vt:lpstr>ARCHIVED Add-On Steam Const</vt:lpstr>
      <vt:lpstr>Add-On Vent Pre-const</vt:lpstr>
      <vt:lpstr>Add-On Vent Const</vt:lpstr>
      <vt:lpstr>Pre-const QC Feedback</vt:lpstr>
      <vt:lpstr>Const QC Feedback</vt:lpstr>
      <vt:lpstr>Data Validation</vt:lpstr>
      <vt:lpstr>Version Track</vt:lpstr>
      <vt:lpstr>DD_AirInfiltration_Tightness</vt:lpstr>
      <vt:lpstr>DD_CoolingComponents_Controls</vt:lpstr>
      <vt:lpstr>DD_CoolingComponents_EquipmentType</vt:lpstr>
      <vt:lpstr>DD_CoolingComponents_EStar</vt:lpstr>
      <vt:lpstr>DD_CoolingComponents_FuelSource</vt:lpstr>
      <vt:lpstr>DD_CoolingComponents_Ownership</vt:lpstr>
      <vt:lpstr>DD_CoolingComponents_RatedEfficiencyUnit</vt:lpstr>
      <vt:lpstr>DD_CoolingComponents_SpacesServed</vt:lpstr>
      <vt:lpstr>DD_DHW_Controls</vt:lpstr>
      <vt:lpstr>DD_DHW_DHWfromSpaceHeatingBoiler</vt:lpstr>
      <vt:lpstr>DD_DHW_EStar</vt:lpstr>
      <vt:lpstr>DD_DHW_ExternalHeatExchanger</vt:lpstr>
      <vt:lpstr>DD_DHW_FuelSource</vt:lpstr>
      <vt:lpstr>DD_DHW_HeatingElementonStorageTank</vt:lpstr>
      <vt:lpstr>DD_DHW_MixingValve</vt:lpstr>
      <vt:lpstr>DD_DHW_RatedEfficiencyUnits</vt:lpstr>
      <vt:lpstr>DD_DHW_RecirculationPump</vt:lpstr>
      <vt:lpstr>DD_DHW_SpacesServed</vt:lpstr>
      <vt:lpstr>DD_DHW_StorageTank</vt:lpstr>
      <vt:lpstr>DD_DHW_StorageTankInsulated</vt:lpstr>
      <vt:lpstr>DD_DHW_TanklessCoil</vt:lpstr>
      <vt:lpstr>DD_DHW_VentingType</vt:lpstr>
      <vt:lpstr>DD_Distribution_CentralDistributionTypeCooling</vt:lpstr>
      <vt:lpstr>DD_Distribution_CentralDistributionTypeHeat</vt:lpstr>
      <vt:lpstr>DD_Envelope_VerificationMethod</vt:lpstr>
      <vt:lpstr>DD_ExteriorDoors_GlazingType</vt:lpstr>
      <vt:lpstr>DD_ExteriorDoors_Material</vt:lpstr>
      <vt:lpstr>DD_ExteriorDoors_WeatherStripping</vt:lpstr>
      <vt:lpstr>DD_HeatCool_TempMeas</vt:lpstr>
      <vt:lpstr>DD_HeatingComponents_Aquastat</vt:lpstr>
      <vt:lpstr>DD_HeatingComponents_Burner_EquipmentType</vt:lpstr>
      <vt:lpstr>DD_HeatingComponents_EndUse_Controls</vt:lpstr>
      <vt:lpstr>DD_HeatingComponents_EndUse_EquipmentType</vt:lpstr>
      <vt:lpstr>DD_HeatingComponents_EnergyMgtSystem</vt:lpstr>
      <vt:lpstr>DD_HeatingComponents_EquipmentType</vt:lpstr>
      <vt:lpstr>DD_HeatingComponents_EStar</vt:lpstr>
      <vt:lpstr>DD_HeatingComponents_FuelSource</vt:lpstr>
      <vt:lpstr>DD_HeatingComponents_HeatTimer</vt:lpstr>
      <vt:lpstr>DD_HeatingComponents_NightSetback</vt:lpstr>
      <vt:lpstr>DD_HeatingComponents_OutdoorAirReset</vt:lpstr>
      <vt:lpstr>DD_HeatingComponents_RatedEfficiencyUnits</vt:lpstr>
      <vt:lpstr>DD_HeatingComponents_SequencingControls</vt:lpstr>
      <vt:lpstr>DD_HeatingComponents_SpacesServed</vt:lpstr>
      <vt:lpstr>DD_HeatingComponents_VentingType</vt:lpstr>
      <vt:lpstr>DD_MotorsPumpsFans_Type</vt:lpstr>
      <vt:lpstr>DD_Ventilation_ConditionedSupply</vt:lpstr>
      <vt:lpstr>DD_Ventilation_DuctLeakiness</vt:lpstr>
      <vt:lpstr>DD_Ventilation_Estar</vt:lpstr>
      <vt:lpstr>DD_Ventilation_LocationofEquipment</vt:lpstr>
      <vt:lpstr>DD_Ventilation_SystemOperational</vt:lpstr>
      <vt:lpstr>DD_Ventilation_SystemType</vt:lpstr>
      <vt:lpstr>DD_Windows_FramingMaterial</vt:lpstr>
      <vt:lpstr>DD_Windows_GasFilled</vt:lpstr>
      <vt:lpstr>DD_Windows_GlassCoating</vt:lpstr>
      <vt:lpstr>DD_Windows_NumOfPanes</vt:lpstr>
      <vt:lpstr>DD_Windows_OperationType</vt:lpstr>
      <vt:lpstr>DD_Windows_ThermalBreak</vt:lpstr>
      <vt:lpstr>DD_Windows_WeatherStripping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Albanese</dc:creator>
  <cp:lastModifiedBy>Miller, Pamela (NYSERDA)</cp:lastModifiedBy>
  <dcterms:created xsi:type="dcterms:W3CDTF">2021-02-22T15:09:30Z</dcterms:created>
  <dcterms:modified xsi:type="dcterms:W3CDTF">2025-04-18T19:08:09Z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0x010100DC58825B08ECC54B9C8E30EC082F138F</vt:lpwstr>
  </property>
</Properties>
</file>