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llenCool\Documents\NYSERDA T4\Revised RFP\"/>
    </mc:Choice>
  </mc:AlternateContent>
  <xr:revisionPtr revIDLastSave="0" documentId="8_{AE3D4CE5-F33F-4698-87EC-0D41A1DA959B}" xr6:coauthVersionLast="46" xr6:coauthVersionMax="46" xr10:uidLastSave="{00000000-0000-0000-0000-000000000000}"/>
  <workbookProtection workbookAlgorithmName="SHA-512" workbookHashValue="qxkMe+hh+kmBEGwFwuWbLPLoE4vX4d88x479SmTxeqWjkjABi+hed4VQ97fNI3rZJwc0D5aPic/5WSHEDK/zgQ==" workbookSaltValue="fuyuUxadQZX45Do/baBBXg==" workbookSpinCount="100000" lockStructure="1"/>
  <bookViews>
    <workbookView xWindow="-120" yWindow="-120" windowWidth="29040" windowHeight="15840" xr2:uid="{7C9C0DDE-2A4E-9E48-BB3C-F8BE0A64B8C1}"/>
  </bookViews>
  <sheets>
    <sheet name="User Guide" sheetId="1" r:id="rId1"/>
    <sheet name="Part I" sheetId="4" r:id="rId2"/>
    <sheet name="Part II" sheetId="2" r:id="rId3"/>
    <sheet name="Part III" sheetId="5" r:id="rId4"/>
    <sheet name="Part IV-1" sheetId="6" r:id="rId5"/>
    <sheet name="Part IV-2" sheetId="17" r:id="rId6"/>
    <sheet name="Part V-1" sheetId="9" r:id="rId7"/>
    <sheet name="Part V-2" sheetId="10" r:id="rId8"/>
    <sheet name="Part V-3" sheetId="11" r:id="rId9"/>
  </sheets>
  <definedNames>
    <definedName name="AnnProjGen">'Part II'!$G$10</definedName>
    <definedName name="Bid_Name">'Part I'!#REF!</definedName>
    <definedName name="Bid_Quantity">'Part I'!$E$31</definedName>
    <definedName name="Contract_Tenor">'Part I'!$H$25</definedName>
    <definedName name="Earliest_COD" localSheetId="5">'Part IV-2'!#REF!</definedName>
    <definedName name="Earliest_COD">'Part IV-1'!#REF!</definedName>
    <definedName name="Energy_Storage">'Part I'!$G$19</definedName>
    <definedName name="Esc_Rate" localSheetId="5">'Part IV-2'!$D$13</definedName>
    <definedName name="Esc_Rate">'Part IV-1'!$D$13</definedName>
    <definedName name="Esc_Rate_Storage" localSheetId="5">'Part IV-2'!$D$62</definedName>
    <definedName name="Esc_Rate_Storage">'Part IV-1'!$D$62</definedName>
    <definedName name="Hydropower">'Part I'!$G$14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ssFactor" localSheetId="5">'Part IV-2'!$F$15</definedName>
    <definedName name="LossFactor">'Part IV-1'!$F$15</definedName>
    <definedName name="New_Transmission">'Part I'!$G$16</definedName>
    <definedName name="NYCS">'Part I'!$G$10</definedName>
    <definedName name="Price_Type" localSheetId="5">'Part IV-2'!$D$12</definedName>
    <definedName name="Price_Type">'Part IV-1'!$D$12</definedName>
    <definedName name="_xlnm.Print_Area" localSheetId="1">'Part I'!$B$2:$J$54</definedName>
    <definedName name="_xlnm.Print_Area" localSheetId="2">'Part II'!$B$2:$O$67</definedName>
    <definedName name="_xlnm.Print_Area" localSheetId="3">'Part III'!$B$2:$R$40,'Part III'!$B$43:$R$81,'Part III'!$B$84:$R$122</definedName>
    <definedName name="_xlnm.Print_Area" localSheetId="4">'Part IV-1'!$B$51:$H$98</definedName>
    <definedName name="_xlnm.Print_Area" localSheetId="5">'Part IV-2'!$B$51:$H$98</definedName>
    <definedName name="_xlnm.Print_Area" localSheetId="7">'Part V-2'!$B$2:$Q$64</definedName>
    <definedName name="_xlnm.Print_Area" localSheetId="8">'Part V-3'!$B$2:$L$33</definedName>
    <definedName name="Project_Capacity">'Part II'!$G$11</definedName>
    <definedName name="Project_COD">'Part I'!$H$21</definedName>
    <definedName name="Project_Name">'Part I'!$E$12</definedName>
    <definedName name="Proposer_Name">'Part I'!$E$7</definedName>
    <definedName name="REC_Cap">'Part I'!$E$29</definedName>
    <definedName name="REC_Type" localSheetId="5">'Part IV-2'!$D$11</definedName>
    <definedName name="REC_Type">'Part IV-1'!$D$11</definedName>
    <definedName name="SummerUCAP" localSheetId="5">'Part IV-2'!$F$20</definedName>
    <definedName name="SummerUCAP">'Part IV-1'!$F$20</definedName>
    <definedName name="T4_AnnRECCap">'Part I'!$F$29</definedName>
    <definedName name="Total_Resources">'Part II'!$G$12</definedName>
    <definedName name="UAF" localSheetId="5">'Part IV-2'!$F$16</definedName>
    <definedName name="UAF">'Part IV-1'!$F$16</definedName>
    <definedName name="UDRs" localSheetId="5">'Part IV-2'!$F$17</definedName>
    <definedName name="UDRs">'Part IV-1'!$F$17</definedName>
    <definedName name="WinterUCAP" localSheetId="5">'Part IV-2'!$F$19</definedName>
    <definedName name="WinterUCAP">'Part IV-1'!$F$19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6" i="2" l="1"/>
  <c r="L17" i="4"/>
  <c r="C17" i="4"/>
  <c r="B4" i="11"/>
  <c r="C4" i="10"/>
  <c r="C4" i="9" l="1"/>
  <c r="Q18" i="2" l="1"/>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17" i="2"/>
  <c r="Q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16" i="2"/>
  <c r="C13" i="2"/>
  <c r="L49" i="4"/>
  <c r="L38" i="4"/>
  <c r="G10" i="2" l="1"/>
  <c r="L23" i="4" l="1"/>
  <c r="G12" i="2" l="1"/>
  <c r="C55" i="6" l="1"/>
  <c r="C55" i="17"/>
  <c r="C69" i="6"/>
  <c r="C68" i="6"/>
  <c r="C66" i="17"/>
  <c r="C65" i="17"/>
  <c r="C64" i="17"/>
  <c r="C69" i="17"/>
  <c r="C68" i="17"/>
  <c r="C19" i="17"/>
  <c r="C20" i="17"/>
  <c r="C17" i="17"/>
  <c r="C16" i="17"/>
  <c r="C15" i="17"/>
  <c r="C66" i="6"/>
  <c r="C17" i="6"/>
  <c r="C65" i="6"/>
  <c r="C64" i="6"/>
  <c r="C16" i="6"/>
  <c r="C15" i="6"/>
  <c r="C6" i="17"/>
  <c r="J20" i="17"/>
  <c r="J19" i="17"/>
  <c r="J17" i="17"/>
  <c r="J16" i="17"/>
  <c r="J15" i="17"/>
  <c r="J13" i="17"/>
  <c r="J69" i="17"/>
  <c r="J68" i="17"/>
  <c r="J65" i="17"/>
  <c r="J66" i="17"/>
  <c r="J64" i="17"/>
  <c r="J12" i="17"/>
  <c r="J11" i="17"/>
  <c r="F97" i="17"/>
  <c r="D97" i="17"/>
  <c r="F96" i="17"/>
  <c r="D96" i="17"/>
  <c r="F95" i="17"/>
  <c r="D95" i="17"/>
  <c r="F94" i="17"/>
  <c r="D94" i="17"/>
  <c r="F93" i="17"/>
  <c r="D93" i="17"/>
  <c r="F92" i="17"/>
  <c r="D92" i="17"/>
  <c r="F91" i="17"/>
  <c r="D91" i="17"/>
  <c r="F90" i="17"/>
  <c r="D90" i="17"/>
  <c r="F89" i="17"/>
  <c r="D89" i="17"/>
  <c r="F88" i="17"/>
  <c r="D88" i="17"/>
  <c r="F87" i="17"/>
  <c r="D87" i="17"/>
  <c r="F86" i="17"/>
  <c r="D86" i="17"/>
  <c r="F85" i="17"/>
  <c r="D85" i="17"/>
  <c r="F84" i="17"/>
  <c r="D84" i="17"/>
  <c r="F83" i="17"/>
  <c r="D83" i="17"/>
  <c r="F82" i="17"/>
  <c r="D82" i="17"/>
  <c r="F81" i="17"/>
  <c r="D81" i="17"/>
  <c r="F80" i="17"/>
  <c r="D80" i="17"/>
  <c r="F79" i="17"/>
  <c r="D79" i="17"/>
  <c r="F78" i="17"/>
  <c r="D78" i="17"/>
  <c r="F77" i="17"/>
  <c r="D77" i="17"/>
  <c r="F76" i="17"/>
  <c r="D76" i="17"/>
  <c r="F75" i="17"/>
  <c r="D75" i="17"/>
  <c r="F74" i="17"/>
  <c r="D74" i="17"/>
  <c r="D61" i="17"/>
  <c r="J73" i="17" s="1"/>
  <c r="D60" i="17"/>
  <c r="D57" i="17"/>
  <c r="D56" i="17"/>
  <c r="C53" i="17"/>
  <c r="F48" i="17"/>
  <c r="D48" i="17"/>
  <c r="F47" i="17"/>
  <c r="D47" i="17"/>
  <c r="F46" i="17"/>
  <c r="D46" i="17"/>
  <c r="F45" i="17"/>
  <c r="D45" i="17"/>
  <c r="F44" i="17"/>
  <c r="D44" i="17"/>
  <c r="F43" i="17"/>
  <c r="D43" i="17"/>
  <c r="F42" i="17"/>
  <c r="D42" i="17"/>
  <c r="F41" i="17"/>
  <c r="D41" i="17"/>
  <c r="F40" i="17"/>
  <c r="D40" i="17"/>
  <c r="F39" i="17"/>
  <c r="D39" i="17"/>
  <c r="F38" i="17"/>
  <c r="D38" i="17"/>
  <c r="F37" i="17"/>
  <c r="D37" i="17"/>
  <c r="F36" i="17"/>
  <c r="D36" i="17"/>
  <c r="F35" i="17"/>
  <c r="D35" i="17"/>
  <c r="F34" i="17"/>
  <c r="D34" i="17"/>
  <c r="F33" i="17"/>
  <c r="D33" i="17"/>
  <c r="F32" i="17"/>
  <c r="D32" i="17"/>
  <c r="F31" i="17"/>
  <c r="D31" i="17"/>
  <c r="F30" i="17"/>
  <c r="D30" i="17"/>
  <c r="F29" i="17"/>
  <c r="D29" i="17"/>
  <c r="F28" i="17"/>
  <c r="D28" i="17"/>
  <c r="F27" i="17"/>
  <c r="D27" i="17"/>
  <c r="F26" i="17"/>
  <c r="D26" i="17"/>
  <c r="F25" i="17"/>
  <c r="D25" i="17"/>
  <c r="J24" i="17"/>
  <c r="C13" i="17"/>
  <c r="D8" i="17"/>
  <c r="D7" i="17"/>
  <c r="C4" i="17"/>
  <c r="J68" i="6"/>
  <c r="J69" i="6"/>
  <c r="J65" i="6"/>
  <c r="J66" i="6"/>
  <c r="J64" i="6"/>
  <c r="C20" i="6"/>
  <c r="C19" i="6"/>
  <c r="J20" i="6"/>
  <c r="J19" i="6"/>
  <c r="J16" i="6"/>
  <c r="J17" i="6"/>
  <c r="J15" i="6"/>
  <c r="L21" i="4"/>
  <c r="J62" i="17" l="1"/>
  <c r="C62" i="17"/>
  <c r="S13" i="9"/>
  <c r="C63" i="10"/>
  <c r="C61" i="9"/>
  <c r="L34" i="4"/>
  <c r="L45" i="4"/>
  <c r="T95" i="5"/>
  <c r="T54" i="5"/>
  <c r="T13" i="5"/>
  <c r="F75" i="6"/>
  <c r="F76" i="6"/>
  <c r="F77" i="6"/>
  <c r="F78" i="6"/>
  <c r="F79" i="6"/>
  <c r="F80" i="6"/>
  <c r="F81" i="6"/>
  <c r="F82" i="6"/>
  <c r="F83" i="6"/>
  <c r="F84" i="6"/>
  <c r="F85" i="6"/>
  <c r="F86" i="6"/>
  <c r="F87" i="6"/>
  <c r="F88" i="6"/>
  <c r="F89" i="6"/>
  <c r="F90" i="6"/>
  <c r="F91" i="6"/>
  <c r="F92" i="6"/>
  <c r="F93" i="6"/>
  <c r="F94" i="6"/>
  <c r="F95" i="6"/>
  <c r="F96" i="6"/>
  <c r="F97" i="6"/>
  <c r="F74" i="6"/>
  <c r="D75" i="6"/>
  <c r="D76" i="6"/>
  <c r="D77" i="6"/>
  <c r="D78" i="6"/>
  <c r="D79" i="6"/>
  <c r="D80" i="6"/>
  <c r="D81" i="6"/>
  <c r="D82" i="6"/>
  <c r="D83" i="6"/>
  <c r="D84" i="6"/>
  <c r="D85" i="6"/>
  <c r="D86" i="6"/>
  <c r="D87" i="6"/>
  <c r="D88" i="6"/>
  <c r="D89" i="6"/>
  <c r="D90" i="6"/>
  <c r="D91" i="6"/>
  <c r="D92" i="6"/>
  <c r="D93" i="6"/>
  <c r="D94" i="6"/>
  <c r="D95" i="6"/>
  <c r="D96" i="6"/>
  <c r="D97" i="6"/>
  <c r="D74" i="6"/>
  <c r="L10" i="4"/>
  <c r="L16" i="4" l="1"/>
  <c r="E10" i="9" l="1"/>
  <c r="E9" i="9"/>
  <c r="E10" i="10"/>
  <c r="E9" i="10"/>
  <c r="E10" i="11"/>
  <c r="E9" i="11"/>
  <c r="N13" i="11"/>
  <c r="N14" i="11"/>
  <c r="N15" i="11"/>
  <c r="N16" i="11"/>
  <c r="N17" i="11"/>
  <c r="N18" i="11"/>
  <c r="N19" i="11"/>
  <c r="N20" i="11"/>
  <c r="N21" i="11"/>
  <c r="N22" i="11"/>
  <c r="N23" i="11"/>
  <c r="N24" i="11"/>
  <c r="N25" i="11"/>
  <c r="N26" i="11"/>
  <c r="N27" i="11"/>
  <c r="N28" i="11"/>
  <c r="N29" i="11"/>
  <c r="N30" i="11"/>
  <c r="N31" i="11"/>
  <c r="N32" i="11"/>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S47" i="10"/>
  <c r="S48" i="10"/>
  <c r="S49" i="10"/>
  <c r="S50" i="10"/>
  <c r="S51" i="10"/>
  <c r="S52" i="10"/>
  <c r="S13" i="10"/>
  <c r="L31" i="4"/>
  <c r="L29" i="4"/>
  <c r="D60" i="6" l="1"/>
  <c r="D61" i="6"/>
  <c r="C6" i="6"/>
  <c r="C53" i="6"/>
  <c r="D57" i="6"/>
  <c r="D56" i="6"/>
  <c r="J24" i="6"/>
  <c r="J13" i="6"/>
  <c r="J12" i="6"/>
  <c r="J11" i="6"/>
  <c r="C62" i="6" l="1"/>
  <c r="J73" i="6"/>
  <c r="J61" i="6"/>
  <c r="J62" i="6"/>
  <c r="J60" i="6"/>
  <c r="D8" i="6"/>
  <c r="D26" i="6"/>
  <c r="F26" i="6"/>
  <c r="D27" i="6"/>
  <c r="F27" i="6"/>
  <c r="D28" i="6"/>
  <c r="F28" i="6"/>
  <c r="D29" i="6"/>
  <c r="F29" i="6"/>
  <c r="D30" i="6"/>
  <c r="F30" i="6"/>
  <c r="D31" i="6"/>
  <c r="F31" i="6"/>
  <c r="D32" i="6"/>
  <c r="F32" i="6"/>
  <c r="D33" i="6"/>
  <c r="F33" i="6"/>
  <c r="D34" i="6"/>
  <c r="F34" i="6"/>
  <c r="D35" i="6"/>
  <c r="F35" i="6"/>
  <c r="D36" i="6"/>
  <c r="F36" i="6"/>
  <c r="D37" i="6"/>
  <c r="F37" i="6"/>
  <c r="D38" i="6"/>
  <c r="F38" i="6"/>
  <c r="D39" i="6"/>
  <c r="F39" i="6"/>
  <c r="D40" i="6"/>
  <c r="F40" i="6"/>
  <c r="D41" i="6"/>
  <c r="F41" i="6"/>
  <c r="D42" i="6"/>
  <c r="F42" i="6"/>
  <c r="D43" i="6"/>
  <c r="F43" i="6"/>
  <c r="D44" i="6"/>
  <c r="F44" i="6"/>
  <c r="D45" i="6"/>
  <c r="F45" i="6"/>
  <c r="D46" i="6"/>
  <c r="F46" i="6"/>
  <c r="D47" i="6"/>
  <c r="F47" i="6"/>
  <c r="D48" i="6"/>
  <c r="F48" i="6"/>
  <c r="F25" i="6" l="1"/>
  <c r="D25" i="6"/>
  <c r="L33" i="4" l="1"/>
  <c r="L9" i="4"/>
  <c r="L25" i="4"/>
  <c r="E8" i="5"/>
  <c r="E8" i="2"/>
  <c r="L19" i="4" l="1"/>
  <c r="L14" i="4"/>
  <c r="I46" i="4"/>
  <c r="L44" i="4"/>
  <c r="I35" i="4" l="1"/>
  <c r="L12" i="4"/>
  <c r="C55" i="10" l="1"/>
  <c r="I55" i="10"/>
  <c r="J55" i="10"/>
  <c r="K55" i="10"/>
  <c r="L55" i="10"/>
  <c r="M55" i="10"/>
  <c r="N55" i="10"/>
  <c r="O55" i="10"/>
  <c r="P55" i="10"/>
  <c r="C56" i="10"/>
  <c r="I56" i="10"/>
  <c r="J56" i="10"/>
  <c r="K56" i="10"/>
  <c r="L56" i="10"/>
  <c r="M56" i="10"/>
  <c r="N56" i="10"/>
  <c r="O56" i="10"/>
  <c r="P56" i="10"/>
  <c r="C57" i="10"/>
  <c r="I57" i="10"/>
  <c r="J57" i="10"/>
  <c r="K57" i="10"/>
  <c r="L57" i="10"/>
  <c r="M57" i="10"/>
  <c r="N57" i="10"/>
  <c r="O57" i="10"/>
  <c r="P57" i="10"/>
  <c r="C58" i="10"/>
  <c r="I58" i="10"/>
  <c r="J58" i="10"/>
  <c r="K58" i="10"/>
  <c r="L58" i="10"/>
  <c r="M58" i="10"/>
  <c r="N58" i="10"/>
  <c r="O58" i="10"/>
  <c r="P58" i="10"/>
  <c r="C59" i="10"/>
  <c r="I59" i="10"/>
  <c r="J59" i="10"/>
  <c r="K59" i="10"/>
  <c r="L59" i="10"/>
  <c r="M59" i="10"/>
  <c r="N59" i="10"/>
  <c r="O59" i="10"/>
  <c r="P59" i="10"/>
  <c r="C60" i="10"/>
  <c r="I60" i="10"/>
  <c r="J60" i="10"/>
  <c r="K60" i="10"/>
  <c r="L60" i="10"/>
  <c r="M60" i="10"/>
  <c r="N60" i="10"/>
  <c r="O60" i="10"/>
  <c r="P60" i="10"/>
  <c r="C61" i="10"/>
  <c r="I61" i="10"/>
  <c r="J61" i="10"/>
  <c r="K61" i="10"/>
  <c r="L61" i="10"/>
  <c r="M61" i="10"/>
  <c r="N61" i="10"/>
  <c r="O61" i="10"/>
  <c r="P61" i="10"/>
  <c r="C62" i="10"/>
  <c r="I62" i="10"/>
  <c r="J62" i="10"/>
  <c r="K62" i="10"/>
  <c r="L62" i="10"/>
  <c r="M62" i="10"/>
  <c r="N62" i="10"/>
  <c r="O62" i="10"/>
  <c r="P62" i="10"/>
  <c r="C55" i="9"/>
  <c r="I55" i="9"/>
  <c r="J55" i="9"/>
  <c r="K55" i="9"/>
  <c r="L55" i="9"/>
  <c r="M55" i="9"/>
  <c r="N55" i="9"/>
  <c r="O55" i="9"/>
  <c r="P55" i="9"/>
  <c r="C56" i="9"/>
  <c r="I56" i="9"/>
  <c r="J56" i="9"/>
  <c r="K56" i="9"/>
  <c r="L56" i="9"/>
  <c r="M56" i="9"/>
  <c r="N56" i="9"/>
  <c r="O56" i="9"/>
  <c r="P56" i="9"/>
  <c r="C57" i="9"/>
  <c r="I57" i="9"/>
  <c r="J57" i="9"/>
  <c r="K57" i="9"/>
  <c r="L57" i="9"/>
  <c r="M57" i="9"/>
  <c r="N57" i="9"/>
  <c r="O57" i="9"/>
  <c r="P57" i="9"/>
  <c r="C58" i="9"/>
  <c r="I58" i="9"/>
  <c r="J58" i="9"/>
  <c r="K58" i="9"/>
  <c r="L58" i="9"/>
  <c r="M58" i="9"/>
  <c r="N58" i="9"/>
  <c r="O58" i="9"/>
  <c r="P58" i="9"/>
  <c r="C59" i="9"/>
  <c r="I59" i="9"/>
  <c r="J59" i="9"/>
  <c r="K59" i="9"/>
  <c r="L59" i="9"/>
  <c r="M59" i="9"/>
  <c r="N59" i="9"/>
  <c r="O59" i="9"/>
  <c r="P59" i="9"/>
  <c r="C60" i="9"/>
  <c r="I60" i="9"/>
  <c r="J60" i="9"/>
  <c r="K60" i="9"/>
  <c r="L60" i="9"/>
  <c r="M60" i="9"/>
  <c r="N60" i="9"/>
  <c r="O60" i="9"/>
  <c r="P60" i="9"/>
  <c r="I61" i="9"/>
  <c r="J61" i="9"/>
  <c r="K61" i="9"/>
  <c r="L61" i="9"/>
  <c r="M61" i="9"/>
  <c r="N61" i="9"/>
  <c r="O61" i="9"/>
  <c r="P61" i="9"/>
  <c r="C62" i="9"/>
  <c r="I62" i="9"/>
  <c r="J62" i="9"/>
  <c r="K62" i="9"/>
  <c r="L62" i="9"/>
  <c r="M62" i="9"/>
  <c r="N62" i="9"/>
  <c r="O62" i="9"/>
  <c r="P62" i="9"/>
  <c r="C63" i="9" l="1"/>
  <c r="I63" i="9"/>
  <c r="I63" i="10"/>
  <c r="P63" i="10"/>
  <c r="N63" i="10"/>
  <c r="J63" i="10"/>
  <c r="K63" i="10"/>
  <c r="L63" i="10"/>
  <c r="M63" i="10"/>
  <c r="O63" i="10"/>
  <c r="M63" i="9"/>
  <c r="K63" i="9"/>
  <c r="L63" i="9"/>
  <c r="O63" i="9"/>
  <c r="N63" i="9"/>
  <c r="P63" i="9"/>
  <c r="J63" i="9"/>
  <c r="H27" i="4"/>
  <c r="L7" i="4"/>
  <c r="D7" i="6" l="1"/>
  <c r="C4" i="6"/>
  <c r="G11" i="2"/>
  <c r="C13" i="6" l="1"/>
  <c r="C87" i="5"/>
  <c r="C46" i="5"/>
  <c r="E7" i="2" l="1"/>
  <c r="C4" i="4"/>
  <c r="H90" i="5"/>
  <c r="H89" i="5"/>
  <c r="J79" i="5" l="1"/>
  <c r="H49" i="5"/>
  <c r="H48" i="5"/>
  <c r="E7" i="5"/>
  <c r="T7" i="5" s="1"/>
  <c r="C86" i="5" l="1"/>
  <c r="C45" i="5"/>
  <c r="C4" i="5"/>
  <c r="O121" i="5"/>
  <c r="N121" i="5"/>
  <c r="M121" i="5"/>
  <c r="L121" i="5"/>
  <c r="K121" i="5"/>
  <c r="J121" i="5"/>
  <c r="I121" i="5"/>
  <c r="H121" i="5"/>
  <c r="G121" i="5"/>
  <c r="F121" i="5"/>
  <c r="E121" i="5"/>
  <c r="D121" i="5"/>
  <c r="O120" i="5"/>
  <c r="N120" i="5"/>
  <c r="M120" i="5"/>
  <c r="L120" i="5"/>
  <c r="K120" i="5"/>
  <c r="J120" i="5"/>
  <c r="I120" i="5"/>
  <c r="H120" i="5"/>
  <c r="G120" i="5"/>
  <c r="F120" i="5"/>
  <c r="E120" i="5"/>
  <c r="D120" i="5"/>
  <c r="C96" i="5"/>
  <c r="C97" i="5" s="1"/>
  <c r="C98" i="5" s="1"/>
  <c r="C99" i="5" s="1"/>
  <c r="C100" i="5" s="1"/>
  <c r="C101" i="5" s="1"/>
  <c r="C102" i="5" s="1"/>
  <c r="C103" i="5" s="1"/>
  <c r="C104" i="5" s="1"/>
  <c r="C105" i="5" s="1"/>
  <c r="C106" i="5" s="1"/>
  <c r="C107" i="5" s="1"/>
  <c r="C108" i="5" s="1"/>
  <c r="C109" i="5" s="1"/>
  <c r="C110" i="5" s="1"/>
  <c r="C111" i="5" s="1"/>
  <c r="C112" i="5" s="1"/>
  <c r="C113" i="5" s="1"/>
  <c r="C114" i="5" s="1"/>
  <c r="C115" i="5" s="1"/>
  <c r="C116" i="5" s="1"/>
  <c r="C117" i="5" s="1"/>
  <c r="C118" i="5" s="1"/>
  <c r="V94" i="5"/>
  <c r="T89" i="5"/>
  <c r="O80" i="5"/>
  <c r="N80" i="5"/>
  <c r="M80" i="5"/>
  <c r="L80" i="5"/>
  <c r="K80" i="5"/>
  <c r="J80" i="5"/>
  <c r="I80" i="5"/>
  <c r="H80" i="5"/>
  <c r="G80" i="5"/>
  <c r="F80" i="5"/>
  <c r="E80" i="5"/>
  <c r="D80" i="5"/>
  <c r="O79" i="5"/>
  <c r="N79" i="5"/>
  <c r="M79" i="5"/>
  <c r="L79" i="5"/>
  <c r="K79" i="5"/>
  <c r="I79" i="5"/>
  <c r="H79" i="5"/>
  <c r="G79" i="5"/>
  <c r="F79" i="5"/>
  <c r="E79" i="5"/>
  <c r="D79" i="5"/>
  <c r="C55" i="5"/>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V53" i="5"/>
  <c r="T49" i="5"/>
  <c r="T48" i="5"/>
  <c r="D38" i="5"/>
  <c r="O39" i="5"/>
  <c r="N39" i="5"/>
  <c r="M39" i="5"/>
  <c r="L39" i="5"/>
  <c r="K39" i="5"/>
  <c r="J39" i="5"/>
  <c r="I39" i="5"/>
  <c r="H39" i="5"/>
  <c r="G39" i="5"/>
  <c r="F39" i="5"/>
  <c r="E39" i="5"/>
  <c r="D39" i="5"/>
  <c r="O38" i="5"/>
  <c r="N38" i="5"/>
  <c r="M38" i="5"/>
  <c r="L38" i="5"/>
  <c r="K38" i="5"/>
  <c r="J38" i="5"/>
  <c r="I38" i="5"/>
  <c r="H38" i="5"/>
  <c r="G38" i="5"/>
  <c r="F38" i="5"/>
  <c r="E38" i="5"/>
  <c r="C14" i="5"/>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V12" i="5"/>
  <c r="T8" i="5"/>
  <c r="Q121" i="5" l="1"/>
  <c r="Q80" i="5"/>
  <c r="Q79" i="5"/>
  <c r="Q39" i="5"/>
  <c r="Q38" i="5"/>
  <c r="C4" i="2" l="1"/>
  <c r="Q120" i="5"/>
</calcChain>
</file>

<file path=xl/sharedStrings.xml><?xml version="1.0" encoding="utf-8"?>
<sst xmlns="http://schemas.openxmlformats.org/spreadsheetml/2006/main" count="350" uniqueCount="217">
  <si>
    <t>Offer Data Form</t>
  </si>
  <si>
    <t>NYSERDA RFP No. T4RFP21-1</t>
  </si>
  <si>
    <t>User Guide</t>
  </si>
  <si>
    <t>Part I - Bid Information Worksheet</t>
  </si>
  <si>
    <t>Proposer Name</t>
  </si>
  <si>
    <t>Bid ID</t>
  </si>
  <si>
    <t>Is this ODF a Required Alternate Bid? (Y/N)</t>
  </si>
  <si>
    <t>Project Name</t>
  </si>
  <si>
    <t>Includes Hydropower? (Y/N)</t>
  </si>
  <si>
    <t>Includes New Transmission? (Y/N)</t>
  </si>
  <si>
    <t>Includes Energy Storage?  (Y/N)</t>
  </si>
  <si>
    <t>Project Commercial Operation Date (mm/dd/yy)</t>
  </si>
  <si>
    <t>Delivery Point</t>
  </si>
  <si>
    <t>Contract Tenor (Years)</t>
  </si>
  <si>
    <t>Total Project Installed Capacity (MW)</t>
  </si>
  <si>
    <t>Annual Tier 4 REC Cap (MWh/Year)</t>
  </si>
  <si>
    <t>Bid Quantity (MWh/Year)</t>
  </si>
  <si>
    <t>Use 40% Default Winter Minimum Delivery Requirement?</t>
  </si>
  <si>
    <t>Winter Minimum Delivery Requirement (%)</t>
  </si>
  <si>
    <t>Winter Minimum Delivery Requirement (MWh)</t>
  </si>
  <si>
    <t>Justification if proposed Winter Minimum Delivery Requirement differs from 40%</t>
  </si>
  <si>
    <t>Use 40% Default Summer Minimum Delivery Requirement?</t>
  </si>
  <si>
    <t>Summer Minimum Delivery Requirement (%)</t>
  </si>
  <si>
    <t>Summer Minimum Delivery Requirement (MWh)</t>
  </si>
  <si>
    <t>Justification if proposed Summer Minimum Delivery Requirement differs from 40%</t>
  </si>
  <si>
    <t>Part II - Resource Information Worksheet</t>
  </si>
  <si>
    <t>Expected Total Annual Project Generation (MWh)</t>
  </si>
  <si>
    <t>Total Installed Capacity (MW)</t>
  </si>
  <si>
    <t>Number of Resources</t>
  </si>
  <si>
    <t>Resource #</t>
  </si>
  <si>
    <t>Name</t>
  </si>
  <si>
    <t>Location</t>
  </si>
  <si>
    <t>Injection Point</t>
  </si>
  <si>
    <t>Technology Type</t>
  </si>
  <si>
    <t>Installed Capacity (MW)</t>
  </si>
  <si>
    <t>Annual Degradation Factor
(%)</t>
  </si>
  <si>
    <t>Expected Capacity Factor
(%)</t>
  </si>
  <si>
    <t>Contracted Tier 1 Resource
(Y/N)</t>
  </si>
  <si>
    <t>Queue Position</t>
  </si>
  <si>
    <t>Annual Generation (MWh)</t>
  </si>
  <si>
    <t>Part III - Delivery Worksheet</t>
  </si>
  <si>
    <t>Table III-1. P50 Aggregate Deliveries of Tier 4 RECs to Delivery Point in Zone J from all Project Resources</t>
  </si>
  <si>
    <t>Enter values manually or PASTE AS VALUES only.  Do not paste in equations or cell formats.</t>
  </si>
  <si>
    <t>HE</t>
  </si>
  <si>
    <t>Jan</t>
  </si>
  <si>
    <t>Feb</t>
  </si>
  <si>
    <t>Mar</t>
  </si>
  <si>
    <t>Apr</t>
  </si>
  <si>
    <t>May</t>
  </si>
  <si>
    <t>Jun</t>
  </si>
  <si>
    <t>Jul</t>
  </si>
  <si>
    <t>Aug</t>
  </si>
  <si>
    <t>Sep</t>
  </si>
  <si>
    <t>Oct</t>
  </si>
  <si>
    <t>Nov</t>
  </si>
  <si>
    <t>Dec</t>
  </si>
  <si>
    <t>Cells with data:</t>
  </si>
  <si>
    <t>Mean</t>
  </si>
  <si>
    <t>Std Hrs</t>
  </si>
  <si>
    <t xml:space="preserve">Table III-2. P50 Deliveries of Total Energy in MWh to Delivery Point in Zone J </t>
  </si>
  <si>
    <r>
      <t xml:space="preserve">Table III-3. For Projects with Energy Storage, P50 Deliveries of Total Energy to Delivery Point in Zone J </t>
    </r>
    <r>
      <rPr>
        <b/>
        <i/>
        <sz val="11"/>
        <color rgb="FF000000"/>
        <rFont val="Calibri"/>
        <family val="2"/>
        <scheme val="minor"/>
      </rPr>
      <t>without</t>
    </r>
    <r>
      <rPr>
        <b/>
        <sz val="11"/>
        <color rgb="FF000000"/>
        <rFont val="Calibri"/>
        <family val="2"/>
        <scheme val="minor"/>
      </rPr>
      <t xml:space="preserve"> Energy Storage</t>
    </r>
    <r>
      <rPr>
        <b/>
        <i/>
        <sz val="11"/>
        <color rgb="FF000000"/>
        <rFont val="Calibri"/>
        <family val="2"/>
        <scheme val="minor"/>
      </rPr>
      <t xml:space="preserve"> </t>
    </r>
  </si>
  <si>
    <t>Part IV-1 - Pricing Worksheet</t>
  </si>
  <si>
    <t>Price Structure</t>
  </si>
  <si>
    <t>REC Type</t>
  </si>
  <si>
    <t>Price Type</t>
  </si>
  <si>
    <r>
      <t xml:space="preserve">Table IV-1.1. Proposed Project Pricing </t>
    </r>
    <r>
      <rPr>
        <b/>
        <u/>
        <sz val="10"/>
        <color theme="1"/>
        <rFont val="Calibri (Body)"/>
      </rPr>
      <t>without</t>
    </r>
    <r>
      <rPr>
        <b/>
        <sz val="10"/>
        <color theme="1"/>
        <rFont val="Calibri"/>
        <family val="2"/>
        <scheme val="minor"/>
      </rPr>
      <t xml:space="preserve"> Energy Storage. For Projects including Hydropower, Proposed Project Pricing in Table IV-1-1. is </t>
    </r>
    <r>
      <rPr>
        <b/>
        <u/>
        <sz val="10"/>
        <color theme="1"/>
        <rFont val="Calibri"/>
        <family val="2"/>
        <scheme val="minor"/>
      </rPr>
      <t>without</t>
    </r>
    <r>
      <rPr>
        <b/>
        <sz val="10"/>
        <color theme="1"/>
        <rFont val="Calibri"/>
        <family val="2"/>
        <scheme val="minor"/>
      </rPr>
      <t xml:space="preserve"> Energy Supplier Baseline.</t>
    </r>
  </si>
  <si>
    <t>Contract Year</t>
  </si>
  <si>
    <t>Level Price per Tier 4 REC</t>
  </si>
  <si>
    <t>Escalating Price per Tier 4 REC</t>
  </si>
  <si>
    <r>
      <t xml:space="preserve">Table IV-1.2. Proposed Project Pricing </t>
    </r>
    <r>
      <rPr>
        <b/>
        <u/>
        <sz val="10"/>
        <color theme="1"/>
        <rFont val="Calibri (Body)"/>
      </rPr>
      <t>with</t>
    </r>
    <r>
      <rPr>
        <b/>
        <sz val="10"/>
        <color theme="1"/>
        <rFont val="Calibri"/>
        <family val="2"/>
        <scheme val="minor"/>
      </rPr>
      <t xml:space="preserve"> Energy Storage. For Projects including Hydropower, Proposed Project Pricing in Table IV-1-2. is</t>
    </r>
    <r>
      <rPr>
        <b/>
        <sz val="10"/>
        <color theme="1"/>
        <rFont val="Calibri (Body)"/>
      </rPr>
      <t xml:space="preserve"> </t>
    </r>
    <r>
      <rPr>
        <b/>
        <u/>
        <sz val="10"/>
        <color theme="1"/>
        <rFont val="Calibri (Body)"/>
      </rPr>
      <t>without</t>
    </r>
    <r>
      <rPr>
        <b/>
        <sz val="10"/>
        <color theme="1"/>
        <rFont val="Calibri"/>
        <family val="2"/>
        <scheme val="minor"/>
      </rPr>
      <t xml:space="preserve"> Energy Supplier Baseline.</t>
    </r>
  </si>
  <si>
    <t>Part IV-2 - Pricing Worksheet</t>
  </si>
  <si>
    <r>
      <t xml:space="preserve">Table IV-2.1. Proposed Project Pricing </t>
    </r>
    <r>
      <rPr>
        <b/>
        <u/>
        <sz val="10"/>
        <color theme="1"/>
        <rFont val="Calibri (Body)"/>
      </rPr>
      <t>without</t>
    </r>
    <r>
      <rPr>
        <b/>
        <sz val="10"/>
        <color theme="1"/>
        <rFont val="Calibri"/>
        <family val="2"/>
        <scheme val="minor"/>
      </rPr>
      <t xml:space="preserve"> Energy Storage. For Projects including Hydropower, Proposed Project Pricing in Table IV-2-1. is </t>
    </r>
    <r>
      <rPr>
        <b/>
        <u/>
        <sz val="10"/>
        <color theme="1"/>
        <rFont val="Calibri"/>
        <family val="2"/>
        <scheme val="minor"/>
      </rPr>
      <t>with</t>
    </r>
    <r>
      <rPr>
        <b/>
        <sz val="10"/>
        <color theme="1"/>
        <rFont val="Calibri"/>
        <family val="2"/>
        <scheme val="minor"/>
      </rPr>
      <t xml:space="preserve"> Energy Supplier Baseline.</t>
    </r>
  </si>
  <si>
    <r>
      <t xml:space="preserve">Table IV-2.2. Proposed Project Pricing </t>
    </r>
    <r>
      <rPr>
        <b/>
        <u/>
        <sz val="10"/>
        <color theme="1"/>
        <rFont val="Calibri (Body)"/>
      </rPr>
      <t>with</t>
    </r>
    <r>
      <rPr>
        <b/>
        <sz val="10"/>
        <color theme="1"/>
        <rFont val="Calibri"/>
        <family val="2"/>
        <scheme val="minor"/>
      </rPr>
      <t xml:space="preserve"> Energy Storage. For Projects including Hydropower, Proposed Project Pricing in Table IV-2-2. is</t>
    </r>
    <r>
      <rPr>
        <b/>
        <sz val="10"/>
        <color theme="1"/>
        <rFont val="Calibri (Body)"/>
      </rPr>
      <t xml:space="preserve"> </t>
    </r>
    <r>
      <rPr>
        <b/>
        <u/>
        <sz val="10"/>
        <color theme="1"/>
        <rFont val="Calibri (Body)"/>
      </rPr>
      <t>with</t>
    </r>
    <r>
      <rPr>
        <b/>
        <sz val="10"/>
        <color theme="1"/>
        <rFont val="Calibri"/>
        <family val="2"/>
        <scheme val="minor"/>
      </rPr>
      <t xml:space="preserve"> Energy Supplier Baseline.</t>
    </r>
  </si>
  <si>
    <t>Esclating Price per Tier 4 REC</t>
  </si>
  <si>
    <t>Part V - Economic Benefits Workheet</t>
  </si>
  <si>
    <t>Table V-1.  Incremental Economic Benefits Category 1</t>
  </si>
  <si>
    <t>Project-specific Spending and Job Creation in New York State</t>
  </si>
  <si>
    <t/>
  </si>
  <si>
    <t>EB1 ID</t>
  </si>
  <si>
    <t>Project Phase</t>
  </si>
  <si>
    <t>Evaluation Period</t>
  </si>
  <si>
    <t>Start Date (MM-YYYY)</t>
  </si>
  <si>
    <t>End Date (MM-YYYY)</t>
  </si>
  <si>
    <t>Description</t>
  </si>
  <si>
    <t>Net Expenditures
in NYS 
($000)</t>
  </si>
  <si>
    <t>DAC Net Expenditures
in NYS
($000)</t>
  </si>
  <si>
    <t>Short-term Direct Job Creation 
in NYS
(Unique Jobs)</t>
  </si>
  <si>
    <t>DAC Short-term Direct Job Creation in NYS (Unique Jobs)</t>
  </si>
  <si>
    <t>Short-term Direct Job Creation
in NYS
(FTE-Years)</t>
  </si>
  <si>
    <t>DAC Short-term Direct Job Creation in NYS
(FTE-Years)</t>
  </si>
  <si>
    <t>Long-term Direct Job Creation 
in NYS
(FTE-Years)</t>
  </si>
  <si>
    <t>DAC Long-term Direct Job Creation in NYS
(FTE-Years)</t>
  </si>
  <si>
    <t>EB1-001</t>
  </si>
  <si>
    <t>EB1-002</t>
  </si>
  <si>
    <t>EB1-003</t>
  </si>
  <si>
    <t>EB1-004</t>
  </si>
  <si>
    <t>EB1-005</t>
  </si>
  <si>
    <t>EB1-006</t>
  </si>
  <si>
    <t>EB1-007</t>
  </si>
  <si>
    <t>EB1-008</t>
  </si>
  <si>
    <t>EB1-009</t>
  </si>
  <si>
    <t>EB1-010</t>
  </si>
  <si>
    <t>EB1-011</t>
  </si>
  <si>
    <t>EB1-012</t>
  </si>
  <si>
    <t>EB1-013</t>
  </si>
  <si>
    <t>EB1-014</t>
  </si>
  <si>
    <t>EB1-015</t>
  </si>
  <si>
    <t>EB1-016</t>
  </si>
  <si>
    <t>EB1-017</t>
  </si>
  <si>
    <t>EB1-018</t>
  </si>
  <si>
    <t>EB1-019</t>
  </si>
  <si>
    <t>EB1-020</t>
  </si>
  <si>
    <t>EB1-021</t>
  </si>
  <si>
    <t>EB1-022</t>
  </si>
  <si>
    <t>EB1-023</t>
  </si>
  <si>
    <t>EB1-024</t>
  </si>
  <si>
    <t>EB1-025</t>
  </si>
  <si>
    <t>EB1-026</t>
  </si>
  <si>
    <t>EB1-027</t>
  </si>
  <si>
    <t>EB1-028</t>
  </si>
  <si>
    <t>EB1-029</t>
  </si>
  <si>
    <t>EB1-030</t>
  </si>
  <si>
    <t>EB1-031</t>
  </si>
  <si>
    <t>EB1-032</t>
  </si>
  <si>
    <t>EB1-033</t>
  </si>
  <si>
    <t>EB1-034</t>
  </si>
  <si>
    <t>EB1-035</t>
  </si>
  <si>
    <t>EB1-036</t>
  </si>
  <si>
    <t>EB1-037</t>
  </si>
  <si>
    <t>EB1-038</t>
  </si>
  <si>
    <t>EB1-039</t>
  </si>
  <si>
    <t>EB1-040</t>
  </si>
  <si>
    <t>Count</t>
  </si>
  <si>
    <t>Development</t>
  </si>
  <si>
    <t>Through 3rd Year of CDT</t>
  </si>
  <si>
    <t>Remainder of Contract Delivery Term</t>
  </si>
  <si>
    <t>Construction</t>
  </si>
  <si>
    <t>Operation</t>
  </si>
  <si>
    <t>All Phases</t>
  </si>
  <si>
    <t>Total</t>
  </si>
  <si>
    <t>Part V - Economic Benefits Worksheet</t>
  </si>
  <si>
    <t>Table V-2.  Incremental Economic Benefits Category 2</t>
  </si>
  <si>
    <t>Investment and Jobs in Transmission and other Infrastructure, Supply Chain, and Community Development in New York State</t>
  </si>
  <si>
    <t>Net Expenditures 
in NYS
($000)</t>
  </si>
  <si>
    <t>DAC Net Expenditures 
in NYS
($000)</t>
  </si>
  <si>
    <t>Short-term Direct Job Creation 
in NYS 
(Unique Jobs)</t>
  </si>
  <si>
    <t>Short-term Direct Job Creation 
in NYS
(FTE-Years)</t>
  </si>
  <si>
    <t>Table V-3. Incremental Economic Benefits Category 3</t>
  </si>
  <si>
    <t>Activities that Provide Opportunities for the Workforce and Communities in New York State</t>
  </si>
  <si>
    <t>EB3 ID</t>
  </si>
  <si>
    <t>Target Beneficiaries</t>
  </si>
  <si>
    <t>Commitment Description</t>
  </si>
  <si>
    <t>Disadvantaged Communities Included
(Jurisdictions, Census Areas, Zip Codes)</t>
  </si>
  <si>
    <t>Metric</t>
  </si>
  <si>
    <t>Quantity of Activity</t>
  </si>
  <si>
    <t>EB3-001</t>
  </si>
  <si>
    <t>EB3-002</t>
  </si>
  <si>
    <t>EB3-003</t>
  </si>
  <si>
    <t>EB3-004</t>
  </si>
  <si>
    <t>EB3-005</t>
  </si>
  <si>
    <t>EB3-006</t>
  </si>
  <si>
    <t>EB3-007</t>
  </si>
  <si>
    <t>EB3-008</t>
  </si>
  <si>
    <t>EB3-009</t>
  </si>
  <si>
    <t>EB3-010</t>
  </si>
  <si>
    <t>EB3-011</t>
  </si>
  <si>
    <t>EB3-012</t>
  </si>
  <si>
    <t>EB3-013</t>
  </si>
  <si>
    <t>EB3-014</t>
  </si>
  <si>
    <t>EB3-015</t>
  </si>
  <si>
    <t>EB3-016</t>
  </si>
  <si>
    <t>EB3-017</t>
  </si>
  <si>
    <t>EB3-018</t>
  </si>
  <si>
    <t>EB3-019</t>
  </si>
  <si>
    <t>EB3-020</t>
  </si>
  <si>
    <t>EB2 ID</t>
  </si>
  <si>
    <t>EB2-001</t>
  </si>
  <si>
    <t>EB2-002</t>
  </si>
  <si>
    <t>EB2-003</t>
  </si>
  <si>
    <t>EB2-004</t>
  </si>
  <si>
    <t>EB2-005</t>
  </si>
  <si>
    <t>EB2-006</t>
  </si>
  <si>
    <t>EB2-007</t>
  </si>
  <si>
    <t>EB2-008</t>
  </si>
  <si>
    <t>EB2-009</t>
  </si>
  <si>
    <t>EB2-010</t>
  </si>
  <si>
    <t>EB2-011</t>
  </si>
  <si>
    <t>EB2-012</t>
  </si>
  <si>
    <t>EB2-013</t>
  </si>
  <si>
    <t>EB2-014</t>
  </si>
  <si>
    <t>EB2-015</t>
  </si>
  <si>
    <t>EB2-016</t>
  </si>
  <si>
    <t>EB2-017</t>
  </si>
  <si>
    <t>EB2-018</t>
  </si>
  <si>
    <t>EB2-019</t>
  </si>
  <si>
    <t>EB2-020</t>
  </si>
  <si>
    <t>EB2-021</t>
  </si>
  <si>
    <t>EB2-022</t>
  </si>
  <si>
    <t>EB2-023</t>
  </si>
  <si>
    <t>EB2-024</t>
  </si>
  <si>
    <t>EB2-025</t>
  </si>
  <si>
    <t>EB2-026</t>
  </si>
  <si>
    <t>EB2-027</t>
  </si>
  <si>
    <t>EB2-028</t>
  </si>
  <si>
    <t>EB2-029</t>
  </si>
  <si>
    <t>EB2-030</t>
  </si>
  <si>
    <t>EB2-031</t>
  </si>
  <si>
    <t>EB2-032</t>
  </si>
  <si>
    <t>EB2-033</t>
  </si>
  <si>
    <t>EB2-034</t>
  </si>
  <si>
    <t>EB2-035</t>
  </si>
  <si>
    <t>EB2-036</t>
  </si>
  <si>
    <t>EB2-037</t>
  </si>
  <si>
    <t>EB2-038</t>
  </si>
  <si>
    <t>EB2-039</t>
  </si>
  <si>
    <t>EB2-040</t>
  </si>
  <si>
    <t>Commercial Operation Date 
(m/d/yyyy)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</si>
</sst>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_(* #,##0_);_(* \(#,##0\);_(* &quot;-&quot;??_);_(@_)"/>
    <numFmt numFmtId="165" formatCode="0.0000_);\(0.0000\)"/>
    <numFmt numFmtId="166" formatCode="&quot;$&quot;#,##0.00"/>
    <numFmt numFmtId="167" formatCode="mm\-yyyy"/>
    <numFmt numFmtId="168" formatCode="mm/dd/yy;@"/>
  </numFmts>
  <fonts count="33">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4"/>
      <name val="Calibri"/>
      <family val="2"/>
      <scheme val="minor"/>
    </font>
    <font>
      <b/>
      <sz val="12"/>
      <color theme="4" tint="-0.499984740745262"/>
      <name val="Calibri"/>
      <family val="2"/>
      <scheme val="minor"/>
    </font>
    <font>
      <b/>
      <sz val="11"/>
      <color theme="1"/>
      <name val="Calibri"/>
      <family val="2"/>
      <scheme val="minor"/>
    </font>
    <font>
      <b/>
      <sz val="11"/>
      <name val="Calibri"/>
      <family val="2"/>
      <scheme val="minor"/>
    </font>
    <font>
      <sz val="12"/>
      <name val="Cambria"/>
      <family val="1"/>
    </font>
    <font>
      <sz val="9"/>
      <color theme="1"/>
      <name val="Calibri"/>
      <family val="2"/>
      <scheme val="minor"/>
    </font>
    <font>
      <b/>
      <sz val="14"/>
      <color theme="1"/>
      <name val="Calibri"/>
      <family val="2"/>
      <scheme val="minor"/>
    </font>
    <font>
      <sz val="11"/>
      <name val="Calibri"/>
      <family val="2"/>
      <scheme val="minor"/>
    </font>
    <font>
      <i/>
      <sz val="11"/>
      <color rgb="FFFF0000"/>
      <name val="Calibri"/>
      <family val="2"/>
      <scheme val="minor"/>
    </font>
    <font>
      <i/>
      <sz val="11"/>
      <color theme="3"/>
      <name val="Calibri"/>
      <family val="2"/>
      <scheme val="minor"/>
    </font>
    <font>
      <i/>
      <sz val="11"/>
      <name val="Calibri"/>
      <family val="2"/>
      <scheme val="minor"/>
    </font>
    <font>
      <b/>
      <sz val="11"/>
      <color rgb="FF000000"/>
      <name val="Calibri"/>
      <family val="2"/>
      <scheme val="minor"/>
    </font>
    <font>
      <b/>
      <i/>
      <sz val="11"/>
      <color rgb="FF000000"/>
      <name val="Calibri"/>
      <family val="2"/>
      <scheme val="minor"/>
    </font>
    <font>
      <sz val="12"/>
      <color rgb="FF002060"/>
      <name val="Calibri"/>
      <family val="2"/>
      <scheme val="minor"/>
    </font>
    <font>
      <i/>
      <sz val="12"/>
      <color theme="1"/>
      <name val="Calibri"/>
      <family val="2"/>
      <scheme val="minor"/>
    </font>
    <font>
      <b/>
      <sz val="10"/>
      <color theme="1"/>
      <name val="Calibri"/>
      <family val="2"/>
      <scheme val="minor"/>
    </font>
    <font>
      <i/>
      <sz val="12"/>
      <color rgb="FFFF0000"/>
      <name val="Calibri"/>
      <family val="2"/>
      <scheme val="minor"/>
    </font>
    <font>
      <sz val="11"/>
      <color theme="1"/>
      <name val="Calibri"/>
      <family val="2"/>
      <scheme val="minor"/>
    </font>
    <font>
      <sz val="11"/>
      <color rgb="FFFF0000"/>
      <name val="Calibri"/>
      <family val="2"/>
      <scheme val="minor"/>
    </font>
    <font>
      <sz val="11"/>
      <color theme="4" tint="-0.499984740745262"/>
      <name val="Calibri"/>
      <family val="2"/>
      <scheme val="minor"/>
    </font>
    <font>
      <sz val="12"/>
      <color theme="4" tint="-0.499984740745262"/>
      <name val="Calibri"/>
      <family val="2"/>
      <scheme val="minor"/>
    </font>
    <font>
      <i/>
      <sz val="12"/>
      <color rgb="FF000000"/>
      <name val="Calibri"/>
      <family val="2"/>
      <scheme val="minor"/>
    </font>
    <font>
      <sz val="11"/>
      <color rgb="FF002060"/>
      <name val="Calibri"/>
      <family val="2"/>
      <scheme val="minor"/>
    </font>
    <font>
      <sz val="11"/>
      <color theme="3"/>
      <name val="Calibri"/>
      <family val="2"/>
      <scheme val="minor"/>
    </font>
    <font>
      <i/>
      <sz val="11"/>
      <color theme="1"/>
      <name val="Calibri"/>
      <family val="2"/>
      <scheme val="minor"/>
    </font>
    <font>
      <sz val="12"/>
      <color rgb="FFFF0000"/>
      <name val="Calibri"/>
      <family val="2"/>
      <scheme val="minor"/>
    </font>
    <font>
      <b/>
      <u/>
      <sz val="10"/>
      <color theme="1"/>
      <name val="Calibri"/>
      <family val="2"/>
      <scheme val="minor"/>
    </font>
    <font>
      <b/>
      <u/>
      <sz val="10"/>
      <color theme="1"/>
      <name val="Calibri (Body)"/>
    </font>
    <font>
      <b/>
      <sz val="10"/>
      <color theme="1"/>
      <name val="Calibri (Body)"/>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6"/>
        <bgColor indexed="64"/>
      </patternFill>
    </fill>
    <fill>
      <patternFill patternType="solid">
        <fgColor theme="9" tint="0.599963377788628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1" fillId="0" borderId="0"/>
  </cellStyleXfs>
  <cellXfs count="224">
    <xf numFmtId="0" fontId="0" fillId="0" borderId="0" xfId="0"/>
    <xf numFmtId="0" fontId="4" fillId="2" borderId="0" xfId="0" applyFont="1" applyFill="1"/>
    <xf numFmtId="0" fontId="0" fillId="2" borderId="0" xfId="0" applyFill="1"/>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2" xfId="0" applyFill="1" applyBorder="1"/>
    <xf numFmtId="0" fontId="0" fillId="3" borderId="0" xfId="0" applyFill="1" applyBorder="1"/>
    <xf numFmtId="0" fontId="0" fillId="0" borderId="9" xfId="0" applyBorder="1"/>
    <xf numFmtId="0" fontId="0" fillId="3" borderId="0" xfId="0" applyFill="1" applyBorder="1" applyAlignment="1"/>
    <xf numFmtId="0" fontId="0" fillId="3" borderId="13" xfId="0" applyFill="1" applyBorder="1"/>
    <xf numFmtId="0" fontId="0" fillId="3" borderId="9" xfId="0" applyFill="1" applyBorder="1" applyAlignment="1">
      <alignment horizontal="center"/>
    </xf>
    <xf numFmtId="0" fontId="5" fillId="3" borderId="0" xfId="0" applyFont="1" applyFill="1" applyBorder="1" applyAlignment="1"/>
    <xf numFmtId="0" fontId="8" fillId="3" borderId="2" xfId="0" applyFont="1" applyFill="1" applyBorder="1"/>
    <xf numFmtId="0" fontId="9" fillId="3" borderId="2" xfId="0" applyFont="1" applyFill="1" applyBorder="1"/>
    <xf numFmtId="0" fontId="12" fillId="2" borderId="0" xfId="0" applyFont="1" applyFill="1"/>
    <xf numFmtId="0" fontId="11" fillId="3" borderId="0" xfId="0" applyFont="1" applyFill="1" applyBorder="1" applyAlignment="1" applyProtection="1"/>
    <xf numFmtId="0" fontId="11" fillId="3" borderId="0" xfId="0" applyFont="1" applyFill="1" applyBorder="1" applyAlignment="1" applyProtection="1">
      <alignment horizontal="center"/>
    </xf>
    <xf numFmtId="0" fontId="11" fillId="3" borderId="9" xfId="0" applyFont="1" applyFill="1" applyBorder="1" applyAlignment="1" applyProtection="1">
      <alignment horizontal="center"/>
    </xf>
    <xf numFmtId="0" fontId="11" fillId="3" borderId="4" xfId="0" applyFont="1" applyFill="1" applyBorder="1" applyAlignment="1" applyProtection="1">
      <alignment horizontal="center"/>
    </xf>
    <xf numFmtId="0" fontId="14" fillId="2" borderId="0" xfId="0" applyFont="1" applyFill="1"/>
    <xf numFmtId="165" fontId="4" fillId="3" borderId="0" xfId="0" applyNumberFormat="1" applyFont="1" applyFill="1" applyBorder="1" applyAlignment="1" applyProtection="1">
      <alignment horizontal="center"/>
    </xf>
    <xf numFmtId="0" fontId="12" fillId="3" borderId="0" xfId="0" applyFont="1" applyFill="1" applyBorder="1" applyAlignment="1"/>
    <xf numFmtId="0" fontId="0" fillId="3" borderId="9" xfId="0" applyFont="1" applyFill="1" applyBorder="1"/>
    <xf numFmtId="165" fontId="0" fillId="3" borderId="0" xfId="0" applyNumberFormat="1" applyFill="1" applyBorder="1" applyAlignment="1">
      <alignment horizontal="center"/>
    </xf>
    <xf numFmtId="0" fontId="0" fillId="3" borderId="9" xfId="0" applyFill="1" applyBorder="1"/>
    <xf numFmtId="37" fontId="0" fillId="3" borderId="9" xfId="0" applyNumberFormat="1" applyFill="1" applyBorder="1" applyAlignment="1">
      <alignment horizontal="center"/>
    </xf>
    <xf numFmtId="37" fontId="0" fillId="3" borderId="0" xfId="0" applyNumberFormat="1" applyFill="1" applyBorder="1" applyAlignment="1">
      <alignment horizontal="center"/>
    </xf>
    <xf numFmtId="37" fontId="11" fillId="3" borderId="9" xfId="0" applyNumberFormat="1" applyFont="1" applyFill="1" applyBorder="1" applyAlignment="1" applyProtection="1">
      <alignment horizontal="center"/>
    </xf>
    <xf numFmtId="37" fontId="5" fillId="3" borderId="0" xfId="2" applyNumberFormat="1" applyFont="1" applyFill="1" applyBorder="1" applyAlignment="1"/>
    <xf numFmtId="0" fontId="5" fillId="3" borderId="0" xfId="0" applyFont="1" applyFill="1" applyBorder="1" applyAlignment="1">
      <alignment horizontal="center"/>
    </xf>
    <xf numFmtId="0" fontId="0" fillId="3" borderId="0" xfId="0" applyFont="1" applyFill="1" applyBorder="1" applyAlignment="1"/>
    <xf numFmtId="0" fontId="0" fillId="3" borderId="0" xfId="0" applyFill="1"/>
    <xf numFmtId="0" fontId="18" fillId="3" borderId="0" xfId="0" applyFont="1" applyFill="1" applyBorder="1" applyAlignment="1">
      <alignment horizontal="center"/>
    </xf>
    <xf numFmtId="0" fontId="0" fillId="3" borderId="0" xfId="0" applyFill="1" applyBorder="1" applyAlignment="1">
      <alignment horizontal="center"/>
    </xf>
    <xf numFmtId="37" fontId="18" fillId="3" borderId="11" xfId="2" applyNumberFormat="1" applyFont="1" applyFill="1" applyBorder="1" applyAlignment="1">
      <alignment horizontal="center"/>
    </xf>
    <xf numFmtId="0" fontId="20" fillId="2" borderId="0" xfId="0" applyFont="1" applyFill="1"/>
    <xf numFmtId="0" fontId="5" fillId="0" borderId="0" xfId="0" applyFont="1" applyFill="1" applyBorder="1" applyAlignment="1" applyProtection="1"/>
    <xf numFmtId="0" fontId="21" fillId="0" borderId="0" xfId="4"/>
    <xf numFmtId="0" fontId="21" fillId="2" borderId="0" xfId="4" applyFill="1"/>
    <xf numFmtId="0" fontId="21" fillId="3" borderId="8" xfId="4" applyFill="1" applyBorder="1"/>
    <xf numFmtId="0" fontId="21" fillId="3" borderId="7" xfId="4" applyFill="1" applyBorder="1"/>
    <xf numFmtId="0" fontId="21" fillId="3" borderId="6" xfId="4" applyFill="1" applyBorder="1"/>
    <xf numFmtId="0" fontId="21" fillId="3" borderId="5" xfId="4" applyFill="1" applyBorder="1"/>
    <xf numFmtId="37" fontId="21" fillId="3" borderId="9" xfId="4" applyNumberFormat="1" applyFill="1" applyBorder="1"/>
    <xf numFmtId="5" fontId="21" fillId="3" borderId="9" xfId="4" applyNumberFormat="1" applyFill="1" applyBorder="1"/>
    <xf numFmtId="0" fontId="13" fillId="3" borderId="12" xfId="4" applyFont="1" applyFill="1" applyBorder="1" applyAlignment="1">
      <alignment horizontal="right"/>
    </xf>
    <xf numFmtId="0" fontId="21" fillId="3" borderId="11" xfId="4" applyFill="1" applyBorder="1" applyAlignment="1">
      <alignment horizontal="left" indent="1"/>
    </xf>
    <xf numFmtId="0" fontId="21" fillId="3" borderId="10" xfId="4" applyFill="1" applyBorder="1" applyAlignment="1">
      <alignment horizontal="left"/>
    </xf>
    <xf numFmtId="0" fontId="21" fillId="3" borderId="14" xfId="4" applyFill="1" applyBorder="1" applyAlignment="1">
      <alignment horizontal="center"/>
    </xf>
    <xf numFmtId="0" fontId="21" fillId="3" borderId="4" xfId="4" applyFill="1" applyBorder="1"/>
    <xf numFmtId="37" fontId="21" fillId="3" borderId="14" xfId="4" applyNumberFormat="1" applyFill="1" applyBorder="1"/>
    <xf numFmtId="5" fontId="21" fillId="3" borderId="14" xfId="4" applyNumberFormat="1" applyFill="1" applyBorder="1"/>
    <xf numFmtId="0" fontId="21" fillId="3" borderId="0" xfId="4" applyFill="1"/>
    <xf numFmtId="37" fontId="21" fillId="3" borderId="15" xfId="4" applyNumberFormat="1" applyFill="1" applyBorder="1"/>
    <xf numFmtId="5" fontId="21" fillId="3" borderId="15" xfId="4" applyNumberFormat="1" applyFill="1" applyBorder="1"/>
    <xf numFmtId="0" fontId="21" fillId="3" borderId="15" xfId="4" applyFill="1" applyBorder="1" applyAlignment="1">
      <alignment horizontal="center"/>
    </xf>
    <xf numFmtId="37" fontId="21" fillId="3" borderId="13" xfId="4" applyNumberFormat="1" applyFill="1" applyBorder="1"/>
    <xf numFmtId="5" fontId="21" fillId="3" borderId="13" xfId="4" applyNumberFormat="1" applyFill="1" applyBorder="1"/>
    <xf numFmtId="0" fontId="21" fillId="3" borderId="13" xfId="4" applyFill="1" applyBorder="1" applyAlignment="1">
      <alignment horizontal="center"/>
    </xf>
    <xf numFmtId="0" fontId="21" fillId="3" borderId="3" xfId="4" applyFill="1" applyBorder="1"/>
    <xf numFmtId="0" fontId="21" fillId="3" borderId="2" xfId="4" applyFill="1" applyBorder="1"/>
    <xf numFmtId="0" fontId="22" fillId="3" borderId="2" xfId="4" applyFont="1" applyFill="1" applyBorder="1"/>
    <xf numFmtId="0" fontId="21" fillId="3" borderId="0" xfId="4" applyFill="1" applyAlignment="1">
      <alignment horizontal="center"/>
    </xf>
    <xf numFmtId="0" fontId="12" fillId="2" borderId="0" xfId="4" applyFont="1" applyFill="1"/>
    <xf numFmtId="0" fontId="21" fillId="3" borderId="9" xfId="4" applyFill="1" applyBorder="1" applyAlignment="1">
      <alignment horizontal="center"/>
    </xf>
    <xf numFmtId="0" fontId="7" fillId="3" borderId="9" xfId="4" applyFont="1" applyFill="1" applyBorder="1" applyAlignment="1">
      <alignment horizontal="center" wrapText="1"/>
    </xf>
    <xf numFmtId="0" fontId="6" fillId="3" borderId="9" xfId="4" applyFont="1" applyFill="1" applyBorder="1" applyAlignment="1">
      <alignment horizontal="center" wrapText="1"/>
    </xf>
    <xf numFmtId="0" fontId="6" fillId="0" borderId="9" xfId="4" applyFont="1" applyFill="1" applyBorder="1" applyAlignment="1">
      <alignment horizontal="center" wrapText="1"/>
    </xf>
    <xf numFmtId="0" fontId="22" fillId="3" borderId="0" xfId="4" applyFont="1" applyFill="1"/>
    <xf numFmtId="0" fontId="22" fillId="3" borderId="0" xfId="4" applyFont="1" applyFill="1" applyAlignment="1">
      <alignment horizontal="right"/>
    </xf>
    <xf numFmtId="0" fontId="6" fillId="3" borderId="4" xfId="4" applyFont="1" applyFill="1" applyBorder="1"/>
    <xf numFmtId="0" fontId="3" fillId="3" borderId="4" xfId="4" applyFont="1" applyFill="1" applyBorder="1"/>
    <xf numFmtId="0" fontId="10" fillId="3" borderId="4" xfId="4" applyFont="1" applyFill="1" applyBorder="1"/>
    <xf numFmtId="0" fontId="9" fillId="3" borderId="2" xfId="4" applyFont="1" applyFill="1" applyBorder="1"/>
    <xf numFmtId="0" fontId="8" fillId="3" borderId="2" xfId="4" applyFont="1" applyFill="1" applyBorder="1"/>
    <xf numFmtId="0" fontId="9" fillId="3" borderId="1" xfId="4" applyFont="1" applyFill="1" applyBorder="1"/>
    <xf numFmtId="0" fontId="21" fillId="2" borderId="0" xfId="4" applyFill="1" applyAlignment="1">
      <alignment horizontal="center"/>
    </xf>
    <xf numFmtId="17" fontId="21" fillId="0" borderId="0" xfId="4" applyNumberFormat="1"/>
    <xf numFmtId="0" fontId="6" fillId="3" borderId="0" xfId="4" applyFont="1" applyFill="1"/>
    <xf numFmtId="0" fontId="18" fillId="3" borderId="0" xfId="0" applyFont="1" applyFill="1" applyBorder="1" applyAlignment="1"/>
    <xf numFmtId="37" fontId="18" fillId="3" borderId="0" xfId="2" applyNumberFormat="1" applyFont="1" applyFill="1" applyBorder="1" applyAlignment="1"/>
    <xf numFmtId="0" fontId="1" fillId="3" borderId="0" xfId="4" applyFont="1" applyFill="1"/>
    <xf numFmtId="0" fontId="23" fillId="4" borderId="9" xfId="4" applyFont="1" applyFill="1" applyBorder="1" applyAlignment="1" applyProtection="1">
      <alignment horizontal="center"/>
      <protection locked="0"/>
    </xf>
    <xf numFmtId="0" fontId="6" fillId="2" borderId="9" xfId="0" applyFont="1" applyFill="1" applyBorder="1" applyAlignment="1">
      <alignment horizontal="center" wrapText="1"/>
    </xf>
    <xf numFmtId="0" fontId="7" fillId="2" borderId="9" xfId="0" applyFont="1" applyFill="1" applyBorder="1" applyAlignment="1">
      <alignment horizontal="center" wrapText="1"/>
    </xf>
    <xf numFmtId="0" fontId="17" fillId="4" borderId="9" xfId="0" applyFont="1" applyFill="1" applyBorder="1" applyAlignment="1" applyProtection="1">
      <alignment horizontal="center"/>
      <protection locked="0"/>
    </xf>
    <xf numFmtId="39" fontId="23" fillId="4" borderId="9" xfId="1" applyNumberFormat="1" applyFont="1" applyFill="1" applyBorder="1" applyAlignment="1" applyProtection="1">
      <alignment horizontal="center"/>
      <protection locked="0"/>
    </xf>
    <xf numFmtId="9" fontId="25" fillId="0" borderId="7" xfId="3" applyFont="1" applyFill="1" applyBorder="1" applyAlignment="1" applyProtection="1">
      <alignment horizontal="center"/>
    </xf>
    <xf numFmtId="9" fontId="25" fillId="0" borderId="7" xfId="0" applyNumberFormat="1" applyFont="1" applyBorder="1" applyAlignment="1">
      <alignment horizontal="center"/>
    </xf>
    <xf numFmtId="0" fontId="24" fillId="4" borderId="9" xfId="0" applyFont="1" applyFill="1" applyBorder="1" applyAlignment="1" applyProtection="1">
      <alignment horizontal="center"/>
      <protection locked="0"/>
    </xf>
    <xf numFmtId="9" fontId="24" fillId="4" borderId="9" xfId="3" applyFont="1" applyFill="1" applyBorder="1" applyAlignment="1" applyProtection="1">
      <alignment horizontal="center"/>
      <protection locked="0"/>
    </xf>
    <xf numFmtId="164" fontId="18" fillId="3" borderId="9" xfId="1" applyNumberFormat="1" applyFont="1" applyFill="1" applyBorder="1" applyAlignment="1">
      <alignment horizontal="center"/>
    </xf>
    <xf numFmtId="0" fontId="23" fillId="7" borderId="9" xfId="4" applyFont="1" applyFill="1" applyBorder="1" applyAlignment="1" applyProtection="1">
      <alignment horizontal="center" wrapText="1"/>
      <protection locked="0"/>
    </xf>
    <xf numFmtId="5" fontId="23" fillId="7" borderId="9" xfId="4" applyNumberFormat="1" applyFont="1" applyFill="1" applyBorder="1" applyAlignment="1" applyProtection="1">
      <alignment horizontal="center"/>
      <protection locked="0"/>
    </xf>
    <xf numFmtId="37" fontId="23" fillId="7" borderId="9" xfId="4" applyNumberFormat="1" applyFont="1" applyFill="1" applyBorder="1" applyAlignment="1" applyProtection="1">
      <alignment horizontal="center"/>
      <protection locked="0"/>
    </xf>
    <xf numFmtId="0" fontId="23" fillId="4" borderId="9" xfId="4" applyFont="1" applyFill="1" applyBorder="1" applyAlignment="1" applyProtection="1">
      <alignment horizontal="center" wrapText="1"/>
      <protection locked="0"/>
    </xf>
    <xf numFmtId="0" fontId="14" fillId="3" borderId="0" xfId="0" applyFont="1" applyFill="1" applyBorder="1" applyAlignment="1" applyProtection="1"/>
    <xf numFmtId="39" fontId="17" fillId="4" borderId="9" xfId="1" applyNumberFormat="1" applyFont="1" applyFill="1" applyBorder="1" applyAlignment="1" applyProtection="1">
      <alignment horizontal="center" vertical="center"/>
      <protection locked="0"/>
    </xf>
    <xf numFmtId="14" fontId="17" fillId="4" borderId="9" xfId="0" applyNumberFormat="1" applyFont="1" applyFill="1" applyBorder="1" applyAlignment="1" applyProtection="1">
      <alignment horizontal="center"/>
      <protection locked="0"/>
    </xf>
    <xf numFmtId="167" fontId="23" fillId="7" borderId="9" xfId="4" applyNumberFormat="1" applyFont="1" applyFill="1" applyBorder="1" applyAlignment="1" applyProtection="1">
      <alignment horizontal="center"/>
      <protection locked="0"/>
    </xf>
    <xf numFmtId="167" fontId="23" fillId="4" borderId="9" xfId="4" applyNumberFormat="1" applyFont="1" applyFill="1" applyBorder="1" applyAlignment="1" applyProtection="1">
      <alignment horizontal="center"/>
      <protection locked="0"/>
    </xf>
    <xf numFmtId="164" fontId="0" fillId="3" borderId="0" xfId="1" applyNumberFormat="1" applyFont="1" applyFill="1" applyBorder="1" applyAlignment="1">
      <alignment horizontal="center"/>
    </xf>
    <xf numFmtId="9" fontId="0" fillId="3" borderId="0" xfId="3" applyFont="1" applyFill="1" applyBorder="1" applyAlignment="1" applyProtection="1">
      <alignment horizontal="center"/>
    </xf>
    <xf numFmtId="0" fontId="3" fillId="3" borderId="0" xfId="0" applyFont="1" applyFill="1" applyBorder="1" applyAlignment="1" applyProtection="1"/>
    <xf numFmtId="0" fontId="4" fillId="2" borderId="0" xfId="0" applyFont="1" applyFill="1" applyProtection="1"/>
    <xf numFmtId="0" fontId="0" fillId="2" borderId="0" xfId="0" applyFill="1" applyProtection="1"/>
    <xf numFmtId="0" fontId="0" fillId="0" borderId="0" xfId="0" applyProtection="1"/>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5" xfId="0" applyFill="1" applyBorder="1" applyProtection="1"/>
    <xf numFmtId="0" fontId="0" fillId="3" borderId="0" xfId="0" applyFill="1" applyBorder="1" applyProtection="1"/>
    <xf numFmtId="0" fontId="0" fillId="3" borderId="10" xfId="0" applyFill="1" applyBorder="1" applyProtection="1"/>
    <xf numFmtId="0" fontId="20" fillId="2" borderId="0" xfId="0" applyFont="1" applyFill="1" applyProtection="1"/>
    <xf numFmtId="0" fontId="0" fillId="3" borderId="15" xfId="0" applyFill="1" applyBorder="1" applyProtection="1"/>
    <xf numFmtId="0" fontId="0" fillId="3" borderId="0" xfId="0" applyFont="1" applyFill="1" applyBorder="1" applyAlignment="1" applyProtection="1"/>
    <xf numFmtId="0" fontId="0" fillId="3" borderId="0" xfId="0" applyFont="1" applyFill="1" applyBorder="1" applyProtection="1"/>
    <xf numFmtId="0" fontId="0" fillId="3" borderId="4" xfId="0" applyFont="1" applyFill="1" applyBorder="1" applyAlignment="1" applyProtection="1">
      <alignment horizontal="center"/>
    </xf>
    <xf numFmtId="0" fontId="0" fillId="3" borderId="6" xfId="0" applyFont="1" applyFill="1" applyBorder="1" applyAlignment="1" applyProtection="1">
      <alignment horizontal="center"/>
    </xf>
    <xf numFmtId="0" fontId="0" fillId="3" borderId="6" xfId="0" applyFill="1" applyBorder="1" applyProtection="1"/>
    <xf numFmtId="0" fontId="0" fillId="3" borderId="7" xfId="0" applyFill="1" applyBorder="1" applyProtection="1"/>
    <xf numFmtId="0" fontId="0" fillId="3" borderId="8" xfId="0" applyFill="1" applyBorder="1" applyProtection="1"/>
    <xf numFmtId="0" fontId="0" fillId="3" borderId="0" xfId="0" applyFont="1" applyFill="1" applyBorder="1" applyAlignment="1" applyProtection="1">
      <alignment horizontal="center"/>
    </xf>
    <xf numFmtId="0" fontId="29" fillId="2" borderId="0" xfId="0" applyFont="1" applyFill="1" applyProtection="1"/>
    <xf numFmtId="168" fontId="24" fillId="3" borderId="0" xfId="0" applyNumberFormat="1" applyFont="1" applyFill="1" applyBorder="1" applyAlignment="1" applyProtection="1">
      <alignment horizontal="center"/>
    </xf>
    <xf numFmtId="0" fontId="3" fillId="3" borderId="0" xfId="0" applyFont="1" applyFill="1" applyBorder="1" applyAlignment="1">
      <alignment horizontal="center"/>
    </xf>
    <xf numFmtId="0" fontId="0" fillId="3" borderId="0" xfId="0" applyFill="1" applyBorder="1" applyAlignment="1">
      <alignment horizontal="left"/>
    </xf>
    <xf numFmtId="0" fontId="3" fillId="3" borderId="0" xfId="0" applyFont="1" applyFill="1" applyBorder="1" applyAlignment="1" applyProtection="1">
      <alignment horizontal="center"/>
    </xf>
    <xf numFmtId="0" fontId="0" fillId="3" borderId="10" xfId="0" applyFont="1" applyFill="1" applyBorder="1" applyAlignment="1" applyProtection="1">
      <alignment horizontal="center"/>
    </xf>
    <xf numFmtId="0" fontId="3" fillId="3" borderId="4" xfId="4" applyFont="1" applyFill="1" applyBorder="1" applyAlignment="1">
      <alignment horizontal="center"/>
    </xf>
    <xf numFmtId="0" fontId="3" fillId="3" borderId="5" xfId="4" applyFont="1" applyFill="1" applyBorder="1" applyAlignment="1">
      <alignment horizontal="center"/>
    </xf>
    <xf numFmtId="37" fontId="5" fillId="3" borderId="0" xfId="2" applyNumberFormat="1" applyFont="1" applyFill="1" applyBorder="1" applyAlignment="1" applyProtection="1">
      <alignment horizontal="center"/>
    </xf>
    <xf numFmtId="0" fontId="24" fillId="3" borderId="0" xfId="0" applyFont="1" applyFill="1" applyBorder="1" applyAlignment="1" applyProtection="1">
      <alignment horizontal="center"/>
    </xf>
    <xf numFmtId="37" fontId="5" fillId="3" borderId="0" xfId="2" applyNumberFormat="1" applyFont="1" applyFill="1" applyBorder="1" applyAlignment="1" applyProtection="1"/>
    <xf numFmtId="37" fontId="5" fillId="3" borderId="5" xfId="2" applyNumberFormat="1" applyFont="1" applyFill="1" applyBorder="1" applyAlignment="1" applyProtection="1"/>
    <xf numFmtId="10" fontId="17" fillId="4" borderId="9" xfId="3" applyNumberFormat="1" applyFont="1" applyFill="1" applyBorder="1" applyAlignment="1" applyProtection="1">
      <alignment horizontal="center"/>
      <protection locked="0"/>
    </xf>
    <xf numFmtId="10" fontId="17" fillId="4" borderId="9" xfId="0" applyNumberFormat="1" applyFont="1" applyFill="1" applyBorder="1" applyAlignment="1" applyProtection="1">
      <alignment horizontal="center"/>
      <protection locked="0"/>
    </xf>
    <xf numFmtId="39" fontId="26" fillId="4" borderId="9" xfId="0" applyNumberFormat="1" applyFont="1" applyFill="1" applyBorder="1" applyAlignment="1" applyProtection="1">
      <alignment horizontal="center"/>
      <protection locked="0"/>
    </xf>
    <xf numFmtId="39" fontId="0" fillId="3" borderId="9" xfId="0" applyNumberFormat="1" applyFill="1" applyBorder="1" applyAlignment="1">
      <alignment horizontal="center"/>
    </xf>
    <xf numFmtId="39" fontId="27" fillId="6" borderId="9" xfId="0" applyNumberFormat="1" applyFont="1" applyFill="1" applyBorder="1" applyAlignment="1" applyProtection="1">
      <alignment horizontal="center"/>
      <protection locked="0"/>
    </xf>
    <xf numFmtId="0" fontId="3" fillId="3" borderId="0" xfId="0" applyFont="1" applyFill="1" applyBorder="1" applyAlignment="1">
      <alignment horizontal="center"/>
    </xf>
    <xf numFmtId="0" fontId="24" fillId="4" borderId="10" xfId="0" applyFont="1" applyFill="1" applyBorder="1" applyAlignment="1" applyProtection="1">
      <alignment horizontal="center"/>
      <protection locked="0"/>
    </xf>
    <xf numFmtId="0" fontId="24" fillId="4" borderId="11" xfId="0" applyFont="1" applyFill="1" applyBorder="1" applyAlignment="1" applyProtection="1">
      <alignment horizontal="center"/>
      <protection locked="0"/>
    </xf>
    <xf numFmtId="0" fontId="24" fillId="4" borderId="12" xfId="0" applyFont="1" applyFill="1" applyBorder="1" applyAlignment="1" applyProtection="1">
      <alignment horizontal="center"/>
      <protection locked="0"/>
    </xf>
    <xf numFmtId="37" fontId="24" fillId="4" borderId="10" xfId="2" applyNumberFormat="1" applyFont="1" applyFill="1" applyBorder="1" applyAlignment="1" applyProtection="1">
      <alignment horizontal="center"/>
      <protection locked="0"/>
    </xf>
    <xf numFmtId="37" fontId="24" fillId="4" borderId="11" xfId="2" applyNumberFormat="1" applyFont="1" applyFill="1" applyBorder="1" applyAlignment="1" applyProtection="1">
      <alignment horizontal="center"/>
      <protection locked="0"/>
    </xf>
    <xf numFmtId="37" fontId="24" fillId="4" borderId="12" xfId="2" applyNumberFormat="1" applyFont="1" applyFill="1" applyBorder="1" applyAlignment="1" applyProtection="1">
      <alignment horizontal="center"/>
      <protection locked="0"/>
    </xf>
    <xf numFmtId="0" fontId="24" fillId="4" borderId="1" xfId="0" applyFont="1" applyFill="1" applyBorder="1" applyAlignment="1" applyProtection="1">
      <alignment horizontal="left" vertical="top" wrapText="1"/>
      <protection locked="0"/>
    </xf>
    <xf numFmtId="0" fontId="24" fillId="4" borderId="2" xfId="0" applyFont="1" applyFill="1" applyBorder="1" applyAlignment="1" applyProtection="1">
      <alignment horizontal="left" vertical="top" wrapText="1"/>
      <protection locked="0"/>
    </xf>
    <xf numFmtId="0" fontId="24" fillId="4" borderId="3" xfId="0" applyFont="1" applyFill="1" applyBorder="1" applyAlignment="1" applyProtection="1">
      <alignment horizontal="left" vertical="top" wrapText="1"/>
      <protection locked="0"/>
    </xf>
    <xf numFmtId="0" fontId="24" fillId="4" borderId="4"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top" wrapText="1"/>
      <protection locked="0"/>
    </xf>
    <xf numFmtId="0" fontId="24" fillId="4" borderId="5" xfId="0" applyFont="1" applyFill="1" applyBorder="1" applyAlignment="1" applyProtection="1">
      <alignment horizontal="left" vertical="top" wrapText="1"/>
      <protection locked="0"/>
    </xf>
    <xf numFmtId="0" fontId="24" fillId="4" borderId="6" xfId="0" applyFont="1" applyFill="1" applyBorder="1" applyAlignment="1" applyProtection="1">
      <alignment horizontal="left" vertical="top" wrapText="1"/>
      <protection locked="0"/>
    </xf>
    <xf numFmtId="0" fontId="24" fillId="4" borderId="7" xfId="0" applyFont="1" applyFill="1" applyBorder="1" applyAlignment="1" applyProtection="1">
      <alignment horizontal="left" vertical="top" wrapText="1"/>
      <protection locked="0"/>
    </xf>
    <xf numFmtId="0" fontId="24" fillId="4" borderId="8" xfId="0" applyFont="1" applyFill="1" applyBorder="1" applyAlignment="1" applyProtection="1">
      <alignment horizontal="left" vertical="top" wrapText="1"/>
      <protection locked="0"/>
    </xf>
    <xf numFmtId="0" fontId="20" fillId="2" borderId="0" xfId="0" applyFont="1" applyFill="1" applyAlignment="1">
      <alignment horizontal="left" vertical="center"/>
    </xf>
    <xf numFmtId="0" fontId="18" fillId="3" borderId="7" xfId="0" applyFont="1" applyFill="1" applyBorder="1" applyAlignment="1" applyProtection="1">
      <alignment horizontal="center"/>
    </xf>
    <xf numFmtId="168" fontId="24" fillId="4" borderId="10" xfId="0" applyNumberFormat="1" applyFont="1" applyFill="1" applyBorder="1" applyAlignment="1" applyProtection="1">
      <alignment horizontal="center"/>
      <protection locked="0"/>
    </xf>
    <xf numFmtId="168" fontId="24" fillId="4" borderId="12" xfId="0" applyNumberFormat="1" applyFont="1" applyFill="1" applyBorder="1" applyAlignment="1" applyProtection="1">
      <alignment horizontal="center"/>
      <protection locked="0"/>
    </xf>
    <xf numFmtId="37" fontId="24" fillId="3" borderId="2" xfId="1" applyNumberFormat="1" applyFont="1" applyFill="1" applyBorder="1" applyAlignment="1" applyProtection="1">
      <alignment horizontal="center"/>
      <protection locked="0"/>
    </xf>
    <xf numFmtId="0" fontId="0" fillId="3" borderId="0" xfId="0" applyFill="1" applyBorder="1" applyAlignment="1">
      <alignment horizontal="left"/>
    </xf>
    <xf numFmtId="0" fontId="18" fillId="3" borderId="7" xfId="0" applyFont="1" applyFill="1" applyBorder="1" applyAlignment="1">
      <alignment horizontal="center"/>
    </xf>
    <xf numFmtId="0" fontId="18" fillId="3" borderId="11" xfId="0" applyFont="1" applyFill="1" applyBorder="1" applyAlignment="1">
      <alignment horizontal="center"/>
    </xf>
    <xf numFmtId="37" fontId="0" fillId="3" borderId="2" xfId="1" applyNumberFormat="1" applyFont="1" applyFill="1" applyBorder="1" applyAlignment="1" applyProtection="1">
      <alignment horizontal="center"/>
      <protection locked="0"/>
    </xf>
    <xf numFmtId="164" fontId="0" fillId="3" borderId="11" xfId="1" applyNumberFormat="1" applyFont="1" applyFill="1" applyBorder="1" applyAlignment="1">
      <alignment horizontal="center"/>
    </xf>
    <xf numFmtId="164" fontId="0" fillId="3" borderId="7" xfId="1" applyNumberFormat="1" applyFont="1" applyFill="1" applyBorder="1" applyAlignment="1">
      <alignment horizontal="center"/>
    </xf>
    <xf numFmtId="0" fontId="6"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applyAlignment="1">
      <alignment horizontal="center"/>
    </xf>
    <xf numFmtId="0" fontId="14" fillId="3" borderId="7" xfId="0" applyFont="1" applyFill="1" applyBorder="1" applyAlignment="1" applyProtection="1">
      <alignment horizontal="center"/>
    </xf>
    <xf numFmtId="0" fontId="14" fillId="3" borderId="11" xfId="0" applyFont="1" applyFill="1" applyBorder="1" applyAlignment="1" applyProtection="1">
      <alignment horizontal="center"/>
    </xf>
    <xf numFmtId="0" fontId="15" fillId="5" borderId="0" xfId="0" applyFont="1" applyFill="1" applyAlignment="1">
      <alignment horizontal="center" wrapText="1"/>
    </xf>
    <xf numFmtId="0" fontId="6" fillId="3" borderId="0" xfId="0" applyFont="1" applyFill="1" applyBorder="1" applyAlignment="1">
      <alignment horizontal="center" wrapText="1"/>
    </xf>
    <xf numFmtId="166" fontId="18" fillId="3" borderId="0" xfId="0" applyNumberFormat="1" applyFont="1" applyFill="1" applyBorder="1" applyAlignment="1" applyProtection="1">
      <alignment horizontal="center"/>
    </xf>
    <xf numFmtId="166" fontId="18" fillId="3" borderId="5" xfId="0" applyNumberFormat="1" applyFont="1" applyFill="1" applyBorder="1" applyAlignment="1" applyProtection="1">
      <alignment horizontal="center"/>
    </xf>
    <xf numFmtId="166" fontId="18" fillId="3" borderId="4" xfId="0" applyNumberFormat="1" applyFont="1" applyFill="1" applyBorder="1" applyAlignment="1" applyProtection="1">
      <alignment horizontal="center"/>
    </xf>
    <xf numFmtId="0" fontId="18" fillId="3" borderId="5" xfId="0" applyFont="1" applyFill="1" applyBorder="1" applyAlignment="1" applyProtection="1">
      <alignment horizontal="center"/>
    </xf>
    <xf numFmtId="0" fontId="3" fillId="3" borderId="0" xfId="0" applyFont="1" applyFill="1" applyBorder="1" applyAlignment="1" applyProtection="1">
      <alignment horizontal="center"/>
    </xf>
    <xf numFmtId="0" fontId="18" fillId="3" borderId="11"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10" fontId="0" fillId="3" borderId="0" xfId="3" applyNumberFormat="1" applyFont="1" applyFill="1" applyBorder="1" applyAlignment="1" applyProtection="1">
      <alignment horizontal="center"/>
      <protection locked="0"/>
    </xf>
    <xf numFmtId="166" fontId="0" fillId="3" borderId="0" xfId="0" applyNumberFormat="1" applyFont="1" applyFill="1" applyBorder="1" applyAlignment="1" applyProtection="1">
      <alignment horizontal="center"/>
      <protection locked="0"/>
    </xf>
    <xf numFmtId="166" fontId="0" fillId="3" borderId="5" xfId="0" applyNumberFormat="1" applyFont="1" applyFill="1" applyBorder="1" applyAlignment="1" applyProtection="1">
      <alignment horizontal="center"/>
      <protection locked="0"/>
    </xf>
    <xf numFmtId="4" fontId="24" fillId="3" borderId="0" xfId="0" applyNumberFormat="1" applyFont="1" applyFill="1" applyBorder="1" applyAlignment="1" applyProtection="1">
      <alignment horizontal="center"/>
      <protection locked="0"/>
    </xf>
    <xf numFmtId="10" fontId="0" fillId="3" borderId="0" xfId="0" applyNumberFormat="1" applyFont="1" applyFill="1" applyBorder="1" applyAlignment="1" applyProtection="1">
      <alignment horizontal="center"/>
      <protection locked="0"/>
    </xf>
    <xf numFmtId="0" fontId="19" fillId="3" borderId="7" xfId="0" applyFont="1" applyFill="1" applyBorder="1" applyAlignment="1" applyProtection="1">
      <alignment horizontal="center" wrapText="1"/>
    </xf>
    <xf numFmtId="0" fontId="0" fillId="3" borderId="10" xfId="0" applyFont="1" applyFill="1" applyBorder="1" applyAlignment="1" applyProtection="1">
      <alignment horizontal="center"/>
    </xf>
    <xf numFmtId="0" fontId="0" fillId="3" borderId="12" xfId="0" applyFont="1" applyFill="1" applyBorder="1" applyAlignment="1" applyProtection="1">
      <alignment horizontal="center"/>
    </xf>
    <xf numFmtId="0" fontId="0" fillId="3" borderId="11" xfId="0" applyFont="1" applyFill="1" applyBorder="1" applyAlignment="1" applyProtection="1">
      <alignment horizontal="center"/>
    </xf>
    <xf numFmtId="166" fontId="0" fillId="3" borderId="4" xfId="0" applyNumberFormat="1" applyFont="1" applyFill="1" applyBorder="1" applyAlignment="1" applyProtection="1">
      <alignment horizontal="center"/>
      <protection locked="0"/>
    </xf>
    <xf numFmtId="0" fontId="0" fillId="3" borderId="5" xfId="0" applyFont="1" applyFill="1" applyBorder="1" applyAlignment="1" applyProtection="1">
      <alignment horizontal="center"/>
      <protection locked="0"/>
    </xf>
    <xf numFmtId="166" fontId="18" fillId="3" borderId="6" xfId="0" applyNumberFormat="1" applyFont="1" applyFill="1" applyBorder="1" applyAlignment="1" applyProtection="1">
      <alignment horizontal="center"/>
    </xf>
    <xf numFmtId="0" fontId="18" fillId="3" borderId="8" xfId="0" applyFont="1" applyFill="1" applyBorder="1" applyAlignment="1" applyProtection="1">
      <alignment horizontal="center"/>
    </xf>
    <xf numFmtId="166" fontId="18" fillId="3" borderId="7" xfId="0" applyNumberFormat="1" applyFont="1" applyFill="1" applyBorder="1" applyAlignment="1" applyProtection="1">
      <alignment horizontal="center"/>
    </xf>
    <xf numFmtId="166" fontId="18" fillId="3" borderId="8" xfId="0" applyNumberFormat="1" applyFont="1" applyFill="1" applyBorder="1" applyAlignment="1" applyProtection="1">
      <alignment horizontal="center"/>
    </xf>
    <xf numFmtId="0" fontId="18" fillId="3" borderId="10" xfId="0" applyFont="1" applyFill="1" applyBorder="1" applyAlignment="1" applyProtection="1">
      <alignment horizontal="center"/>
    </xf>
    <xf numFmtId="0" fontId="18" fillId="3" borderId="12" xfId="0" applyFont="1" applyFill="1" applyBorder="1" applyAlignment="1" applyProtection="1">
      <alignment horizontal="center"/>
    </xf>
    <xf numFmtId="10" fontId="24" fillId="3" borderId="0" xfId="0" applyNumberFormat="1" applyFont="1" applyFill="1" applyBorder="1" applyAlignment="1" applyProtection="1">
      <alignment horizontal="center"/>
      <protection locked="0"/>
    </xf>
    <xf numFmtId="39" fontId="24" fillId="3" borderId="0" xfId="1" applyNumberFormat="1" applyFont="1" applyFill="1" applyBorder="1" applyAlignment="1" applyProtection="1">
      <alignment horizontal="center"/>
      <protection locked="0"/>
    </xf>
    <xf numFmtId="10" fontId="2" fillId="3" borderId="0" xfId="3" applyNumberFormat="1" applyFont="1" applyFill="1" applyBorder="1" applyAlignment="1" applyProtection="1">
      <alignment horizontal="center"/>
      <protection locked="0"/>
    </xf>
    <xf numFmtId="4" fontId="0" fillId="3" borderId="0" xfId="0" applyNumberFormat="1" applyFont="1" applyFill="1" applyBorder="1" applyAlignment="1" applyProtection="1">
      <alignment horizontal="center"/>
      <protection locked="0"/>
    </xf>
    <xf numFmtId="0" fontId="11" fillId="3" borderId="0" xfId="4" applyFont="1" applyFill="1" applyBorder="1" applyAlignment="1">
      <alignment horizontal="center" wrapText="1"/>
    </xf>
    <xf numFmtId="0" fontId="10" fillId="3" borderId="0" xfId="4" applyFont="1" applyFill="1" applyAlignment="1">
      <alignment horizontal="center"/>
    </xf>
    <xf numFmtId="0" fontId="3" fillId="3" borderId="0" xfId="4" applyFont="1" applyFill="1" applyAlignment="1">
      <alignment horizontal="center"/>
    </xf>
    <xf numFmtId="0" fontId="6" fillId="3" borderId="0" xfId="4" applyFont="1" applyFill="1" applyAlignment="1">
      <alignment horizontal="center"/>
    </xf>
    <xf numFmtId="0" fontId="28" fillId="3" borderId="16" xfId="4" applyFont="1" applyFill="1" applyBorder="1" applyAlignment="1">
      <alignment horizontal="center"/>
    </xf>
    <xf numFmtId="0" fontId="28" fillId="0" borderId="16" xfId="4" applyFont="1" applyBorder="1" applyAlignment="1">
      <alignment horizontal="center"/>
    </xf>
    <xf numFmtId="0" fontId="11" fillId="3" borderId="0" xfId="4" applyFont="1" applyFill="1" applyBorder="1" applyAlignment="1">
      <alignment wrapText="1"/>
    </xf>
    <xf numFmtId="0" fontId="14" fillId="3" borderId="0" xfId="4" applyFont="1" applyFill="1" applyBorder="1" applyAlignment="1">
      <alignment horizontal="center" wrapText="1"/>
    </xf>
    <xf numFmtId="0" fontId="10" fillId="3" borderId="4" xfId="4" applyFont="1" applyFill="1" applyBorder="1" applyAlignment="1">
      <alignment horizontal="center"/>
    </xf>
    <xf numFmtId="0" fontId="10" fillId="3" borderId="5" xfId="4" applyFont="1" applyFill="1" applyBorder="1" applyAlignment="1">
      <alignment horizontal="center"/>
    </xf>
    <xf numFmtId="0" fontId="3" fillId="3" borderId="4" xfId="4" applyFont="1" applyFill="1" applyBorder="1" applyAlignment="1">
      <alignment horizontal="center"/>
    </xf>
    <xf numFmtId="0" fontId="3" fillId="3" borderId="5" xfId="4" applyFont="1" applyFill="1" applyBorder="1" applyAlignment="1">
      <alignment horizontal="center"/>
    </xf>
    <xf numFmtId="0" fontId="6" fillId="3" borderId="4" xfId="4" applyFont="1" applyFill="1" applyBorder="1" applyAlignment="1">
      <alignment horizontal="center"/>
    </xf>
    <xf numFmtId="0" fontId="6" fillId="3" borderId="5" xfId="4" applyFont="1" applyFill="1" applyBorder="1" applyAlignment="1">
      <alignment horizontal="center"/>
    </xf>
  </cellXfs>
  <cellStyles count="5">
    <cellStyle name="Comma" xfId="1" builtinId="3"/>
    <cellStyle name="Currency" xfId="2" builtinId="4"/>
    <cellStyle name="Normal" xfId="0" builtinId="0"/>
    <cellStyle name="Normal 2" xfId="4" xr:uid="{8E3DDE82-8858-6B4E-AE98-25C93DBF74CC}"/>
    <cellStyle name="Percent" xfId="3" builtinId="5"/>
  </cellStyles>
  <dxfs count="52">
    <dxf>
      <font>
        <color theme="1" tint="0.499984740745262"/>
      </font>
      <fill>
        <patternFill>
          <bgColor theme="6"/>
        </patternFill>
      </fill>
    </dxf>
    <dxf>
      <font>
        <color theme="1" tint="0.34998626667073579"/>
      </font>
      <fill>
        <patternFill>
          <bgColor theme="6"/>
        </patternFill>
      </fill>
    </dxf>
    <dxf>
      <font>
        <color theme="1" tint="0.34998626667073579"/>
      </font>
      <fill>
        <patternFill>
          <bgColor theme="6"/>
        </patternFill>
      </fill>
    </dxf>
    <dxf>
      <font>
        <color theme="1" tint="0.499984740745262"/>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1" tint="0.499984740745262"/>
      </font>
      <fill>
        <patternFill>
          <bgColor theme="6"/>
        </patternFill>
      </fill>
      <border>
        <left/>
        <right/>
        <top/>
        <bottom/>
        <vertical/>
        <horizontal/>
      </border>
    </dxf>
    <dxf>
      <border>
        <left style="thin">
          <color auto="1"/>
        </left>
        <right style="thin">
          <color auto="1"/>
        </right>
        <top style="thin">
          <color auto="1"/>
        </top>
        <bottom style="thin">
          <color auto="1"/>
        </bottom>
        <vertical/>
        <horizontal/>
      </border>
    </dxf>
    <dxf>
      <border>
        <left/>
        <right/>
        <top style="thin">
          <color auto="1"/>
        </top>
        <bottom/>
      </border>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border>
        <left/>
        <right/>
        <top style="thin">
          <color auto="1"/>
        </top>
        <bottom/>
      </border>
    </dxf>
    <dxf>
      <font>
        <color theme="4" tint="-0.499984740745262"/>
      </font>
      <fill>
        <patternFill>
          <bgColor theme="9" tint="0.59996337778862885"/>
        </patternFill>
      </fill>
    </dxf>
    <dxf>
      <font>
        <color theme="4" tint="-0.499984740745262"/>
      </font>
      <fill>
        <patternFill>
          <bgColor theme="9" tint="0.59996337778862885"/>
        </patternFill>
      </fill>
    </dxf>
    <dxf>
      <border>
        <left style="thin">
          <color auto="1"/>
        </left>
        <right style="thin">
          <color auto="1"/>
        </right>
        <top style="thin">
          <color auto="1"/>
        </top>
        <bottom style="thin">
          <color auto="1"/>
        </bottom>
        <vertical/>
        <horizontal/>
      </border>
    </dxf>
    <dxf>
      <font>
        <color theme="1"/>
      </font>
      <fill>
        <patternFill>
          <bgColor theme="6"/>
        </patternFill>
      </fill>
    </dxf>
    <dxf>
      <font>
        <color theme="1"/>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4" tint="-0.499984740745262"/>
      </font>
      <fill>
        <patternFill>
          <bgColor theme="9" tint="0.59996337778862885"/>
        </patternFill>
      </fill>
    </dxf>
    <dxf>
      <font>
        <color theme="4" tint="-0.499984740745262"/>
      </font>
      <fill>
        <patternFill>
          <bgColor theme="9" tint="0.59996337778862885"/>
        </patternFill>
      </fill>
    </dxf>
    <dxf>
      <font>
        <color theme="1"/>
      </font>
      <fill>
        <patternFill>
          <bgColor theme="6"/>
        </patternFill>
      </fill>
    </dxf>
    <dxf>
      <font>
        <color theme="1"/>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1" tint="0.499984740745262"/>
      </font>
      <fill>
        <patternFill>
          <bgColor theme="6"/>
        </patternFill>
      </fill>
    </dxf>
    <dxf>
      <font>
        <color theme="1" tint="0.34998626667073579"/>
      </font>
      <fill>
        <patternFill>
          <bgColor theme="6"/>
        </patternFill>
      </fill>
    </dxf>
    <dxf>
      <font>
        <color theme="1" tint="0.34998626667073579"/>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font>
        <color theme="1" tint="0.499984740745262"/>
      </font>
      <fill>
        <patternFill>
          <bgColor theme="6"/>
        </patternFill>
      </fill>
      <border>
        <left/>
        <right/>
        <top/>
        <bottom/>
        <vertical/>
        <horizontal/>
      </border>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1" tint="0.499984740745262"/>
      </font>
      <fill>
        <patternFill>
          <bgColor theme="6"/>
        </patternFill>
      </fill>
      <border>
        <left/>
        <right/>
        <top/>
        <bottom/>
        <vertical/>
        <horizontal/>
      </border>
    </dxf>
    <dxf>
      <border>
        <left style="thin">
          <color auto="1"/>
        </left>
        <right style="thin">
          <color auto="1"/>
        </right>
        <top style="thin">
          <color auto="1"/>
        </top>
        <bottom style="thin">
          <color auto="1"/>
        </bottom>
        <vertical/>
        <horizontal/>
      </border>
    </dxf>
    <dxf>
      <border>
        <left/>
        <right/>
        <top style="thin">
          <color auto="1"/>
        </top>
        <bottom/>
      </border>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border>
        <left/>
        <right/>
        <top style="thin">
          <color auto="1"/>
        </top>
        <bottom/>
      </border>
    </dxf>
    <dxf>
      <font>
        <color theme="4" tint="-0.499984740745262"/>
      </font>
      <fill>
        <patternFill>
          <bgColor theme="9" tint="0.59996337778862885"/>
        </patternFill>
      </fill>
    </dxf>
    <dxf>
      <font>
        <color theme="4" tint="-0.499984740745262"/>
      </font>
      <fill>
        <patternFill>
          <bgColor theme="9" tint="0.59996337778862885"/>
        </patternFill>
      </fill>
    </dxf>
    <dxf>
      <border>
        <left style="thin">
          <color auto="1"/>
        </left>
        <right style="thin">
          <color auto="1"/>
        </right>
        <top style="thin">
          <color auto="1"/>
        </top>
        <bottom style="thin">
          <color auto="1"/>
        </bottom>
        <vertical/>
        <horizontal/>
      </border>
    </dxf>
    <dxf>
      <font>
        <color theme="1"/>
      </font>
      <fill>
        <patternFill>
          <bgColor theme="6"/>
        </patternFill>
      </fill>
    </dxf>
    <dxf>
      <font>
        <color theme="1"/>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4" tint="-0.499984740745262"/>
      </font>
      <fill>
        <patternFill>
          <bgColor theme="9" tint="0.59996337778862885"/>
        </patternFill>
      </fill>
    </dxf>
    <dxf>
      <font>
        <color theme="4" tint="-0.499984740745262"/>
      </font>
      <fill>
        <patternFill>
          <bgColor theme="9" tint="0.59996337778862885"/>
        </patternFill>
      </fill>
    </dxf>
    <dxf>
      <font>
        <color theme="1"/>
      </font>
      <fill>
        <patternFill>
          <bgColor theme="6"/>
        </patternFill>
      </fill>
    </dxf>
    <dxf>
      <font>
        <color theme="1"/>
      </font>
      <fill>
        <patternFill>
          <bgColor theme="6"/>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theme="4" tint="-0.499984740745262"/>
      </font>
      <fill>
        <patternFill>
          <bgColor theme="9" tint="0.59996337778862885"/>
        </patternFill>
      </fill>
      <border>
        <left style="thin">
          <color auto="1"/>
        </left>
        <right style="thin">
          <color auto="1"/>
        </right>
        <top style="thin">
          <color auto="1"/>
        </top>
        <bottom style="thin">
          <color auto="1"/>
        </bottom>
      </border>
    </dxf>
    <dxf>
      <font>
        <color rgb="FF002060"/>
      </font>
      <fill>
        <patternFill>
          <bgColor theme="9" tint="0.59996337778862885"/>
        </patternFill>
      </fill>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font>
        <color theme="4" tint="-0.499984740745262"/>
      </font>
      <fill>
        <patternFill>
          <bgColor theme="9" tint="0.59996337778862885"/>
        </patternFill>
      </fill>
      <border>
        <left style="thin">
          <color auto="1"/>
        </left>
        <right style="thin">
          <color auto="1"/>
        </right>
        <top style="thin">
          <color auto="1"/>
        </top>
        <bottom style="thin">
          <color auto="1"/>
        </bottom>
        <vertical/>
        <horizontal/>
      </border>
    </dxf>
    <dxf>
      <font>
        <color theme="1" tint="0.499984740745262"/>
      </font>
      <fill>
        <patternFill>
          <bgColor theme="6"/>
        </patternFill>
      </fill>
    </dxf>
    <dxf>
      <font>
        <color theme="1" tint="0.499984740745262"/>
      </font>
      <fill>
        <patternFill>
          <bgColor theme="6"/>
        </patternFill>
      </fill>
    </dxf>
    <dxf>
      <font>
        <color theme="1" tint="0.499984740745262"/>
      </font>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114300</xdr:rowOff>
    </xdr:from>
    <xdr:to>
      <xdr:col>3</xdr:col>
      <xdr:colOff>0</xdr:colOff>
      <xdr:row>181</xdr:row>
      <xdr:rowOff>133350</xdr:rowOff>
    </xdr:to>
    <xdr:sp macro="" textlink="">
      <xdr:nvSpPr>
        <xdr:cNvPr id="2" name="TextBox 1">
          <a:extLst>
            <a:ext uri="{FF2B5EF4-FFF2-40B4-BE49-F238E27FC236}">
              <a16:creationId xmlns:a16="http://schemas.microsoft.com/office/drawing/2014/main" id="{38537C1C-9BAA-B34F-8842-D766B8F8266A}"/>
            </a:ext>
          </a:extLst>
        </xdr:cNvPr>
        <xdr:cNvSpPr txBox="1"/>
      </xdr:nvSpPr>
      <xdr:spPr>
        <a:xfrm>
          <a:off x="742950" y="952500"/>
          <a:ext cx="5495925" cy="1925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twoCellAnchor>
    <xdr:from>
      <xdr:col>1</xdr:col>
      <xdr:colOff>454025</xdr:colOff>
      <xdr:row>5</xdr:row>
      <xdr:rowOff>101600</xdr:rowOff>
    </xdr:from>
    <xdr:to>
      <xdr:col>3</xdr:col>
      <xdr:colOff>475673</xdr:colOff>
      <xdr:row>180</xdr:row>
      <xdr:rowOff>190500</xdr:rowOff>
    </xdr:to>
    <xdr:sp macro="" textlink="">
      <xdr:nvSpPr>
        <xdr:cNvPr id="1045" name="TextBox 2">
          <a:extLst>
            <a:ext uri="{FF2B5EF4-FFF2-40B4-BE49-F238E27FC236}">
              <a16:creationId xmlns:a16="http://schemas.microsoft.com/office/drawing/2014/main" id="{FB63AAD9-547E-8F41-8DA8-125A5883BE99}"/>
            </a:ext>
            <a:ext uri="{147F2762-F138-4A5C-976F-8EAC2B608ADB}">
              <a16:predDERef xmlns:a16="http://schemas.microsoft.com/office/drawing/2014/main" pred="{38537C1C-9BAA-B34F-8842-D766B8F8266A}"/>
            </a:ext>
          </a:extLst>
        </xdr:cNvPr>
        <xdr:cNvSpPr txBox="1"/>
      </xdr:nvSpPr>
      <xdr:spPr>
        <a:xfrm>
          <a:off x="1292225" y="1117600"/>
          <a:ext cx="6092248" cy="3448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User Guide</a:t>
          </a:r>
        </a:p>
        <a:p>
          <a:endParaRPr lang="en-US" sz="1100"/>
        </a:p>
        <a:p>
          <a:r>
            <a:rPr lang="en-US" sz="1100"/>
            <a:t>Either the Master Offers Form or the Offer Data Form (ODF) files may be prepared first. Information from the ODFs is referenced within the Master Offers Form, and information from the Master Offers Form is referenced within the ODFs. All fields are required to be populated before submission. There is no electronic checking of high-level data that appears on the Master Offers Form against the same data fields that are in its referenced Offer Data Form file. The Proposer is responsible for ensuring that those data fields</a:t>
          </a:r>
          <a:r>
            <a:rPr lang="en-US" sz="1100">
              <a:solidFill>
                <a:schemeClr val="tx1"/>
              </a:solidFill>
            </a:rPr>
            <a:t> match.</a:t>
          </a:r>
        </a:p>
        <a:p>
          <a:endParaRPr lang="en-US" sz="1100">
            <a:solidFill>
              <a:schemeClr val="tx1"/>
            </a:solidFill>
          </a:endParaRPr>
        </a:p>
        <a:p>
          <a:r>
            <a:rPr lang="en-US" sz="1100">
              <a:solidFill>
                <a:schemeClr val="tx1"/>
              </a:solidFill>
            </a:rPr>
            <a:t>This Excel template is protected except for the data entry cells, which are shaded in green.  Reminders appear in popup boxes when the cursor is on certain data entry cells.  Cells that do not need to be populated are shaded in grey.  The template performs some data validation checks and displays messages in red font in a column to the right of the data entry forms.  </a:t>
          </a:r>
        </a:p>
        <a:p>
          <a:endParaRPr lang="en-US" sz="1100">
            <a:solidFill>
              <a:schemeClr val="tx1"/>
            </a:solidFill>
          </a:endParaRPr>
        </a:p>
        <a:p>
          <a:r>
            <a:rPr lang="en-US" sz="1100">
              <a:solidFill>
                <a:sysClr val="windowText" lastClr="000000"/>
              </a:solidFill>
            </a:rPr>
            <a:t>Each ODF file represents a mutually exclusive Bid, and is for a single combination of Bid Quantity, Price</a:t>
          </a:r>
          <a:r>
            <a:rPr lang="en-US" sz="1100" baseline="0">
              <a:solidFill>
                <a:sysClr val="windowText" lastClr="000000"/>
              </a:solidFill>
            </a:rPr>
            <a:t> Structure, and Contract Tenor</a:t>
          </a:r>
          <a:r>
            <a:rPr lang="en-US" sz="1100">
              <a:solidFill>
                <a:sysClr val="windowText" lastClr="000000"/>
              </a:solidFill>
            </a:rPr>
            <a:t>.  For</a:t>
          </a:r>
          <a:r>
            <a:rPr lang="en-US" sz="1100" baseline="0">
              <a:solidFill>
                <a:sysClr val="windowText" lastClr="000000"/>
              </a:solidFill>
            </a:rPr>
            <a:t> Bids that include a Required Alternate Bid per RFP Section 2.3, two ODFs must be submitted by the Proposer.</a:t>
          </a:r>
          <a:r>
            <a:rPr lang="en-US" sz="1100">
              <a:solidFill>
                <a:sysClr val="windowText" lastClr="000000"/>
              </a:solidFill>
            </a:rPr>
            <a:t>  Distinct offers within each ODF are differentiated only by pricing (level or escalating), inclusion of Energy Storage, and inclusion of Energy Supplier Baseline.  </a:t>
          </a:r>
        </a:p>
        <a:p>
          <a:endParaRPr lang="en-US" sz="1100">
            <a:solidFill>
              <a:schemeClr val="tx1"/>
            </a:solidFill>
          </a:endParaRPr>
        </a:p>
        <a:p>
          <a:r>
            <a:rPr lang="en-US" sz="1100" b="1" u="sng">
              <a:solidFill>
                <a:schemeClr val="tx1"/>
              </a:solidFill>
            </a:rPr>
            <a:t>Part</a:t>
          </a:r>
          <a:r>
            <a:rPr lang="en-US" sz="1100" b="1" u="sng" baseline="0">
              <a:solidFill>
                <a:schemeClr val="tx1"/>
              </a:solidFill>
            </a:rPr>
            <a:t> I - Bid Information Worksheet</a:t>
          </a:r>
        </a:p>
        <a:p>
          <a:pPr marL="171450" indent="-171450">
            <a:buFont typeface="Arial" panose="020B0604020202020204" pitchFamily="34" charset="0"/>
            <a:buChar char="•"/>
          </a:pPr>
          <a:r>
            <a:rPr lang="en-US" sz="1100" baseline="0">
              <a:solidFill>
                <a:schemeClr val="tx1"/>
              </a:solidFill>
            </a:rPr>
            <a:t>Enter the Proposer Name in Cell E7. Proposer Name must match the Proposer Name as entered in the Master Offers Form.</a:t>
          </a:r>
        </a:p>
        <a:p>
          <a:pPr marL="171450" indent="-171450">
            <a:buFont typeface="Arial" panose="020B0604020202020204" pitchFamily="34" charset="0"/>
            <a:buChar char="•"/>
          </a:pPr>
          <a:r>
            <a:rPr lang="en-US" sz="1100" baseline="0">
              <a:solidFill>
                <a:schemeClr val="tx1"/>
              </a:solidFill>
            </a:rPr>
            <a:t>Enter the Bid ID in Cell G9. The Bid ID will include three letters, a hyphen, and a two-digit code as it appears in the Master Offers </a:t>
          </a:r>
          <a:r>
            <a:rPr lang="en-US" sz="1100" baseline="0">
              <a:solidFill>
                <a:sysClr val="windowText" lastClr="000000"/>
              </a:solidFill>
            </a:rPr>
            <a:t>Form.  The Bid ID for a Required Alternate Bid must be the same as the Bid ID for the corresponding ODF without the New York Converter Station.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Indicate (Yes/No) whether this ODF is for a Required Alternate Bid in Cell G10. </a:t>
          </a:r>
        </a:p>
        <a:p>
          <a:pPr marL="171450" indent="-171450">
            <a:buFont typeface="Arial" panose="020B0604020202020204" pitchFamily="34" charset="0"/>
            <a:buChar char="•"/>
          </a:pPr>
          <a:r>
            <a:rPr lang="en-US" sz="1100" baseline="0">
              <a:solidFill>
                <a:sysClr val="windowText" lastClr="000000"/>
              </a:solidFill>
            </a:rPr>
            <a:t>Enter the Project Name in Cell E12. Note that Project Name need not be unique across Bids/Offer Data Forms.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tx1"/>
              </a:solidFill>
            </a:rPr>
            <a:t>Indicate (Yes/No) whether the Bid includes Hydropower Resources in Cell G14.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tx1"/>
              </a:solidFill>
            </a:rPr>
            <a:t>Indicate (Yes/No) whether the Bid includes New Transmission in Cell G16.</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If Bid includes New Transmission, insert the MW capacity of the New Transmission in Cell G17</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tx1"/>
              </a:solidFill>
            </a:rPr>
            <a:t>Indicate (Yes/No) whether the Bid includes Energy Storage in Cell G19. </a:t>
          </a:r>
        </a:p>
        <a:p>
          <a:pPr marL="171450" indent="-171450">
            <a:buFont typeface="Arial" panose="020B0604020202020204" pitchFamily="34" charset="0"/>
            <a:buChar char="•"/>
          </a:pPr>
          <a:r>
            <a:rPr lang="en-US" sz="1100" baseline="0">
              <a:solidFill>
                <a:sysClr val="windowText" lastClr="000000"/>
              </a:solidFill>
            </a:rPr>
            <a:t>Enter the proposed Project COD that corresponds to the first day of delivery of Tier 4 RECs into Zone J in Cell H21.</a:t>
          </a:r>
          <a:endParaRPr lang="en-US" sz="1100" baseline="0">
            <a:solidFill>
              <a:srgbClr val="FF0000"/>
            </a:solidFill>
          </a:endParaRPr>
        </a:p>
        <a:p>
          <a:pPr marL="171450" indent="-171450">
            <a:buFont typeface="Arial" panose="020B0604020202020204" pitchFamily="34" charset="0"/>
            <a:buChar char="•"/>
          </a:pPr>
          <a:r>
            <a:rPr lang="en-US" sz="1100" baseline="0">
              <a:solidFill>
                <a:sysClr val="windowText" lastClr="000000"/>
              </a:solidFill>
            </a:rPr>
            <a:t>Enter the</a:t>
          </a:r>
          <a:r>
            <a:rPr lang="en-US" sz="1100" u="none" baseline="0">
              <a:solidFill>
                <a:sysClr val="windowText" lastClr="000000"/>
              </a:solidFill>
            </a:rPr>
            <a:t> </a:t>
          </a:r>
          <a:r>
            <a:rPr lang="en-US" sz="1100" b="0" i="0" u="none">
              <a:solidFill>
                <a:sysClr val="windowText" lastClr="000000"/>
              </a:solidFill>
              <a:effectLst/>
              <a:latin typeface="+mn-lt"/>
              <a:ea typeface="+mn-ea"/>
              <a:cs typeface="+mn-cs"/>
            </a:rPr>
            <a:t>node or substation in Zone J that is the proposed Delivery Point for the Project</a:t>
          </a:r>
          <a:r>
            <a:rPr lang="en-US" sz="1100" b="0" i="0" u="none" baseline="0">
              <a:solidFill>
                <a:sysClr val="windowText" lastClr="000000"/>
              </a:solidFill>
              <a:effectLst/>
              <a:latin typeface="+mn-lt"/>
              <a:ea typeface="+mn-ea"/>
              <a:cs typeface="+mn-cs"/>
            </a:rPr>
            <a:t> in Cell F23. </a:t>
          </a:r>
          <a:endParaRPr lang="en-US" sz="1100" u="none" baseline="0">
            <a:solidFill>
              <a:sysClr val="windowText" lastClr="000000"/>
            </a:solidFill>
          </a:endParaRPr>
        </a:p>
        <a:p>
          <a:pPr marL="171450" indent="-171450">
            <a:buFont typeface="Arial" panose="020B0604020202020204" pitchFamily="34" charset="0"/>
            <a:buChar char="•"/>
          </a:pPr>
          <a:r>
            <a:rPr lang="en-US" sz="1100" baseline="0">
              <a:solidFill>
                <a:schemeClr val="tx1"/>
              </a:solidFill>
            </a:rPr>
            <a:t>Enter the proposed Contract Tenor in Cell H25. The Contract Tenor must not exceed 25 years.</a:t>
          </a:r>
        </a:p>
        <a:p>
          <a:pPr marL="171450" indent="-171450">
            <a:buFont typeface="Arial" panose="020B0604020202020204" pitchFamily="34" charset="0"/>
            <a:buChar char="•"/>
          </a:pPr>
          <a:r>
            <a:rPr lang="en-US" sz="1100" baseline="0">
              <a:solidFill>
                <a:schemeClr val="tx1"/>
              </a:solidFill>
            </a:rPr>
            <a:t>Enter the Annual Tier 4 REC Cap in Cell E29. For Projects with New Transmission, this should be equal to the value in Cell G17 multiplied by 8760.</a:t>
          </a:r>
        </a:p>
        <a:p>
          <a:pPr marL="171450" indent="-171450">
            <a:buFont typeface="Arial" panose="020B0604020202020204" pitchFamily="34" charset="0"/>
            <a:buChar char="•"/>
          </a:pPr>
          <a:r>
            <a:rPr lang="en-US" sz="1100" baseline="0">
              <a:solidFill>
                <a:schemeClr val="tx1"/>
              </a:solidFill>
            </a:rPr>
            <a:t>Enter the Bid Quantity in Cell </a:t>
          </a:r>
          <a:r>
            <a:rPr lang="en-US" sz="1100" baseline="0">
              <a:solidFill>
                <a:sysClr val="windowText" lastClr="000000"/>
              </a:solidFill>
            </a:rPr>
            <a:t>E31. The Bid Quantity cannot exceed the sum of annual expected generation as calculated in Table III-1 in Part III of this Offer Data Form.</a:t>
          </a:r>
        </a:p>
        <a:p>
          <a:pPr marL="171450" indent="-171450">
            <a:buFont typeface="Arial" panose="020B0604020202020204" pitchFamily="34" charset="0"/>
            <a:buChar char="•"/>
          </a:pPr>
          <a:r>
            <a:rPr lang="en-US" sz="1100" baseline="0">
              <a:solidFill>
                <a:schemeClr val="tx1"/>
              </a:solidFill>
            </a:rPr>
            <a:t>Indicate (Yes/No) in Cell I33 whether the Bid will use the 40% default Winter </a:t>
          </a:r>
          <a:r>
            <a:rPr lang="en-US" sz="1100" baseline="0">
              <a:solidFill>
                <a:sysClr val="windowText" lastClr="000000"/>
              </a:solidFill>
            </a:rPr>
            <a:t>Minimum Delivery Requirement. If not, enter the proposed Winter Minimum Delivery Requirement in </a:t>
          </a:r>
          <a:r>
            <a:rPr lang="en-US" sz="1100" baseline="0">
              <a:solidFill>
                <a:schemeClr val="tx1"/>
              </a:solidFill>
            </a:rPr>
            <a:t>Cell I34 and justification for deviating from the default in Cells C38:I42.</a:t>
          </a:r>
        </a:p>
        <a:p>
          <a:pPr marL="171450" indent="-171450">
            <a:buFont typeface="Arial" panose="020B0604020202020204" pitchFamily="34" charset="0"/>
            <a:buChar char="•"/>
          </a:pPr>
          <a:r>
            <a:rPr lang="en-US" sz="1100" baseline="0">
              <a:solidFill>
                <a:schemeClr val="tx1"/>
              </a:solidFill>
            </a:rPr>
            <a:t>Indicate (Yes/No) in Cell I44 whether the Bid will </a:t>
          </a:r>
          <a:r>
            <a:rPr lang="en-US" sz="1100" baseline="0">
              <a:solidFill>
                <a:sysClr val="windowText" lastClr="000000"/>
              </a:solidFill>
            </a:rPr>
            <a:t>use the 40% default Summer Minimum Delivery Requirement. If not, enter the proposed Summer Minimum Delivery Requirement in Cell I45 </a:t>
          </a:r>
          <a:r>
            <a:rPr lang="en-US" sz="1100" baseline="0">
              <a:solidFill>
                <a:schemeClr val="tx1"/>
              </a:solidFill>
            </a:rPr>
            <a:t>and justification for deviating from the default in Cells C49:I53.</a:t>
          </a:r>
        </a:p>
        <a:p>
          <a:r>
            <a:rPr lang="en-US" sz="1100" b="1" u="sng" baseline="0">
              <a:solidFill>
                <a:schemeClr val="tx1"/>
              </a:solidFill>
            </a:rPr>
            <a:t>Part II - Resource Information Worksheet </a:t>
          </a:r>
        </a:p>
        <a:p>
          <a:pPr marL="171450" indent="-171450">
            <a:buFont typeface="Arial" panose="020B0604020202020204" pitchFamily="34" charset="0"/>
            <a:buChar char="•"/>
          </a:pPr>
          <a:r>
            <a:rPr lang="en-US" sz="1100" baseline="0">
              <a:solidFill>
                <a:schemeClr val="tx1"/>
              </a:solidFill>
            </a:rPr>
            <a:t>Each Resource included in the Project should be entered in as a separate line item. </a:t>
          </a:r>
        </a:p>
        <a:p>
          <a:pPr marL="171450" indent="-171450">
            <a:buFont typeface="Arial" panose="020B0604020202020204" pitchFamily="34" charset="0"/>
            <a:buChar char="•"/>
          </a:pPr>
          <a:r>
            <a:rPr lang="en-US" sz="1100" baseline="0">
              <a:solidFill>
                <a:schemeClr val="tx1"/>
              </a:solidFill>
            </a:rPr>
            <a:t>For Hydropower Resources, enter the aggregate annual quantity of generation (MWh/year) from the hydropower Resources that will meet the additionality requirements in RFP Section 2.6 and be delivered to Zone J (“incremental hydropower”) in Cell G13.</a:t>
          </a:r>
        </a:p>
        <a:p>
          <a:pPr marL="0" indent="0">
            <a:buFontTx/>
            <a:buNone/>
          </a:pPr>
          <a:r>
            <a:rPr lang="en-US" sz="1100" i="1" baseline="0">
              <a:solidFill>
                <a:schemeClr val="tx1"/>
              </a:solidFill>
            </a:rPr>
            <a:t>For each Resource:</a:t>
          </a:r>
        </a:p>
        <a:p>
          <a:pPr marL="171450" indent="-171450">
            <a:buFont typeface="Arial" panose="020B0604020202020204" pitchFamily="34" charset="0"/>
            <a:buChar char="•"/>
          </a:pPr>
          <a:r>
            <a:rPr lang="en-US" sz="1100" baseline="0">
              <a:solidFill>
                <a:schemeClr val="tx1"/>
              </a:solidFill>
            </a:rPr>
            <a:t>Enter the Resource Name in Column D.</a:t>
          </a:r>
        </a:p>
        <a:p>
          <a:pPr marL="171450" indent="-171450">
            <a:buFont typeface="Arial" panose="020B0604020202020204" pitchFamily="34" charset="0"/>
            <a:buChar char="•"/>
          </a:pPr>
          <a:r>
            <a:rPr lang="en-US" sz="1100" baseline="0">
              <a:solidFill>
                <a:schemeClr val="tx1"/>
              </a:solidFill>
            </a:rPr>
            <a:t>Enter the Resource Location in Column E. </a:t>
          </a:r>
        </a:p>
        <a:p>
          <a:pPr marL="171450" indent="-171450">
            <a:buFont typeface="Arial" panose="020B0604020202020204" pitchFamily="34" charset="0"/>
            <a:buChar char="•"/>
          </a:pPr>
          <a:r>
            <a:rPr lang="en-US" sz="1100" baseline="0">
              <a:solidFill>
                <a:schemeClr val="tx1"/>
              </a:solidFill>
            </a:rPr>
            <a:t>Enter the Injection Point in Column F. </a:t>
          </a:r>
        </a:p>
        <a:p>
          <a:pPr marL="171450" indent="-171450">
            <a:buFont typeface="Arial" panose="020B0604020202020204" pitchFamily="34" charset="0"/>
            <a:buChar char="•"/>
          </a:pPr>
          <a:r>
            <a:rPr lang="en-US" sz="1100" baseline="0">
              <a:solidFill>
                <a:schemeClr val="tx1"/>
              </a:solidFill>
            </a:rPr>
            <a:t>Select from the drop-down menu the Technology Type for the Resource in Column G.</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tx1"/>
              </a:solidFill>
            </a:rPr>
            <a:t>Enter the Installed Capacity in Megawatts for the Resource in Column 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tx1"/>
              </a:solidFill>
            </a:rPr>
            <a:t>Enter the annual degradation factor for the Resource as a percentage in Column I. Enter 0 if no degradation is expected for the Resource.</a:t>
          </a:r>
        </a:p>
        <a:p>
          <a:pPr marL="171450" indent="-171450">
            <a:buFont typeface="Arial" panose="020B0604020202020204" pitchFamily="34" charset="0"/>
            <a:buChar char="•"/>
          </a:pPr>
          <a:r>
            <a:rPr lang="en-US" sz="1100" baseline="0">
              <a:solidFill>
                <a:schemeClr val="tx1"/>
              </a:solidFill>
            </a:rPr>
            <a:t>Enter the proposed or actual Commercial Operation date for the Resource in Column J.</a:t>
          </a:r>
        </a:p>
        <a:p>
          <a:pPr marL="171450" indent="-171450">
            <a:buFont typeface="Arial" panose="020B0604020202020204" pitchFamily="34" charset="0"/>
            <a:buChar char="•"/>
          </a:pPr>
          <a:r>
            <a:rPr lang="en-US" sz="1100" baseline="0">
              <a:solidFill>
                <a:schemeClr val="tx1"/>
              </a:solidFill>
            </a:rPr>
            <a:t>Enter the expected capacity factor as a value between 0 and 100 representing the expected generation as a percentage of nameplate capacity for the Resource in Column K.</a:t>
          </a:r>
        </a:p>
        <a:p>
          <a:pPr marL="171450" indent="-171450">
            <a:buFont typeface="Arial" panose="020B0604020202020204" pitchFamily="34" charset="0"/>
            <a:buChar char="•"/>
          </a:pPr>
          <a:r>
            <a:rPr lang="en-US" sz="1100" baseline="0">
              <a:solidFill>
                <a:schemeClr val="tx1"/>
              </a:solidFill>
            </a:rPr>
            <a:t>Indicate whether the Resource has an existing Tier 1 contract in Column L.</a:t>
          </a:r>
        </a:p>
        <a:p>
          <a:pPr marL="171450" indent="-171450">
            <a:buFont typeface="Arial" panose="020B0604020202020204" pitchFamily="34" charset="0"/>
            <a:buChar char="•"/>
          </a:pPr>
          <a:r>
            <a:rPr lang="en-US" sz="1100" baseline="0">
              <a:solidFill>
                <a:schemeClr val="tx1"/>
              </a:solidFill>
            </a:rPr>
            <a:t>If applicable, enter the interconnection queue position for the Resource in Column M. Enter N/A if the Resource has no queue position</a:t>
          </a:r>
          <a:r>
            <a:rPr lang="en-US" sz="1100" baseline="0">
              <a:solidFill>
                <a:srgbClr val="FF0000"/>
              </a:solidFill>
            </a:rPr>
            <a:t>.</a:t>
          </a:r>
        </a:p>
        <a:p>
          <a:pPr marL="0" indent="0">
            <a:buFontTx/>
            <a:buNone/>
          </a:pPr>
          <a:r>
            <a:rPr lang="en-US" sz="1100" b="1" u="sng" baseline="0"/>
            <a:t>Part III - Delivery Worksheet</a:t>
          </a:r>
        </a:p>
        <a:p>
          <a:pPr marL="171450" indent="-171450">
            <a:buFont typeface="Arial" panose="020B0604020202020204" pitchFamily="34" charset="0"/>
            <a:buChar char="•"/>
          </a:pPr>
          <a:r>
            <a:rPr lang="en-US" sz="1100" baseline="0">
              <a:solidFill>
                <a:schemeClr val="tx1"/>
              </a:solidFill>
            </a:rPr>
            <a:t>Table III-1. Enter the P50 aggregate deliveries of Tier 4 </a:t>
          </a:r>
          <a:r>
            <a:rPr lang="en-US" sz="1100" baseline="0">
              <a:solidFill>
                <a:sysClr val="windowText" lastClr="000000"/>
              </a:solidFill>
            </a:rPr>
            <a:t>RECs from all Resources to Delivery Point for the first full calendar year that all Resources are in operation in Cells D13:O36. </a:t>
          </a:r>
        </a:p>
        <a:p>
          <a:pPr marL="171450" indent="-171450">
            <a:buFont typeface="Arial" panose="020B0604020202020204" pitchFamily="34" charset="0"/>
            <a:buChar char="•"/>
          </a:pPr>
          <a:r>
            <a:rPr lang="en-US" sz="1100" baseline="0">
              <a:solidFill>
                <a:schemeClr val="tx1"/>
              </a:solidFill>
            </a:rPr>
            <a:t>Table III-2. Enter the P50 deliveries of </a:t>
          </a:r>
          <a:r>
            <a:rPr lang="en-US" sz="1100" baseline="0">
              <a:solidFill>
                <a:sysClr val="windowText" lastClr="000000"/>
              </a:solidFill>
            </a:rPr>
            <a:t>total energy in Megawatt hours to Delivery Point, including energy from all Resources and system energy for the first full calendar year that all Resources are in operation in Cells D54:O77.</a:t>
          </a:r>
        </a:p>
        <a:p>
          <a:pPr marL="171450" indent="-171450">
            <a:buFont typeface="Arial" panose="020B0604020202020204" pitchFamily="34" charset="0"/>
            <a:buChar char="•"/>
          </a:pPr>
          <a:r>
            <a:rPr lang="en-US" sz="1100" baseline="0">
              <a:solidFill>
                <a:schemeClr val="tx1"/>
              </a:solidFill>
            </a:rPr>
            <a:t>Table III-3.  For Projects that include Energy Storage, enter the  </a:t>
          </a:r>
          <a:r>
            <a:rPr lang="en-US" sz="1100" baseline="0">
              <a:solidFill>
                <a:sysClr val="windowText" lastClr="000000"/>
              </a:solidFill>
            </a:rPr>
            <a:t>P50 deliveries of total energy in Megawatt hours to Delivery Point including energy from all Resources and system energy for the first full calendar year that all Resources are in operation, without the Energy Storage, in Cells D95:O118</a:t>
          </a:r>
          <a:r>
            <a:rPr lang="en-US" sz="1100" baseline="0">
              <a:solidFill>
                <a:schemeClr val="tx1"/>
              </a:solidFill>
            </a:rPr>
            <a:t>.</a:t>
          </a:r>
        </a:p>
        <a:p>
          <a:r>
            <a:rPr lang="en-US" sz="1100" b="1" u="sng" baseline="0"/>
            <a:t>Part IV-1 - Pricing Worksheet </a:t>
          </a:r>
        </a:p>
        <a:p>
          <a:pPr marL="171450" indent="-171450">
            <a:buFont typeface="Arial" panose="020B0604020202020204" pitchFamily="34" charset="0"/>
            <a:buChar char="•"/>
          </a:pPr>
          <a:r>
            <a:rPr lang="en-US" sz="1100" baseline="0">
              <a:solidFill>
                <a:sysClr val="windowText" lastClr="000000"/>
              </a:solidFill>
            </a:rPr>
            <a:t>For Projects that do not include hydropower Resources, only Part IV-1 needs to be completed. For Projects that do include hydropower resources, Part IV-1 and IV-2 must be completed, corresponding to pricing without and with the Supplier Energy Baseline, respectively. </a:t>
          </a:r>
        </a:p>
        <a:p>
          <a:pPr marL="171450" indent="-171450">
            <a:buFont typeface="Arial" panose="020B0604020202020204" pitchFamily="34" charset="0"/>
            <a:buChar char="•"/>
          </a:pPr>
          <a:r>
            <a:rPr lang="en-US" sz="1100" baseline="0">
              <a:solidFill>
                <a:sysClr val="windowText" lastClr="000000"/>
              </a:solidFill>
            </a:rPr>
            <a:t>Select from the drop-down menu in Cell D11 whether the Price Structure offered in the Bid is a Fixed REC or Index REC. </a:t>
          </a:r>
        </a:p>
        <a:p>
          <a:pPr marL="171450" indent="-171450">
            <a:buFont typeface="Arial" panose="020B0604020202020204" pitchFamily="34" charset="0"/>
            <a:buChar char="•"/>
          </a:pPr>
          <a:r>
            <a:rPr lang="en-US" sz="1100" baseline="0">
              <a:solidFill>
                <a:sysClr val="windowText" lastClr="000000"/>
              </a:solidFill>
            </a:rPr>
            <a:t>Select from the drop-down menu in Cell D12 whether the price(s) offered is Level, Escalating, or Both.</a:t>
          </a:r>
        </a:p>
        <a:p>
          <a:pPr marL="171450" indent="-171450">
            <a:buFont typeface="Arial" panose="020B0604020202020204" pitchFamily="34" charset="0"/>
            <a:buChar char="•"/>
          </a:pPr>
          <a:r>
            <a:rPr lang="en-US" sz="1100" baseline="0">
              <a:solidFill>
                <a:sysClr val="windowText" lastClr="000000"/>
              </a:solidFill>
            </a:rPr>
            <a:t>If Escalating or Both is selected, enter the annual escalation rate, not to exceed 3%, in Cell D13.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with New Transmission, provide the following values used to compute the Capacity Reference Price as defined in RFP Section 4.1.2:</a:t>
          </a:r>
        </a:p>
        <a:p>
          <a:pPr marL="628650" lvl="1" indent="-171450">
            <a:buFont typeface="Arial" panose="020B0604020202020204" pitchFamily="34" charset="0"/>
            <a:buChar char="•"/>
          </a:pPr>
          <a:r>
            <a:rPr lang="en-US" sz="1100" baseline="0">
              <a:solidFill>
                <a:sysClr val="windowText" lastClr="000000"/>
              </a:solidFill>
            </a:rPr>
            <a:t>Enter the Loss Factor as a percentage in Cell F15.</a:t>
          </a:r>
        </a:p>
        <a:p>
          <a:pPr marL="628650" lvl="1" indent="-171450">
            <a:buFont typeface="Arial" panose="020B0604020202020204" pitchFamily="34" charset="0"/>
            <a:buChar char="•"/>
          </a:pPr>
          <a:r>
            <a:rPr lang="en-US" sz="1100" baseline="0">
              <a:solidFill>
                <a:sysClr val="windowText" lastClr="000000"/>
              </a:solidFill>
            </a:rPr>
            <a:t>Enter the Unavailability Factor as a percentage in Cell F16.</a:t>
          </a:r>
        </a:p>
        <a:p>
          <a:pPr marL="628650" lvl="1" indent="-171450">
            <a:buFont typeface="Arial" panose="020B0604020202020204" pitchFamily="34" charset="0"/>
            <a:buChar char="•"/>
          </a:pPr>
          <a:r>
            <a:rPr lang="en-US" sz="1100" baseline="0">
              <a:solidFill>
                <a:sysClr val="windowText" lastClr="000000"/>
              </a:solidFill>
            </a:rPr>
            <a:t>Enter the UDR in Megawatts in Cell F17. </a:t>
          </a:r>
        </a:p>
        <a:p>
          <a:pPr marL="171450" indent="-171450">
            <a:buFont typeface="Arial" panose="020B0604020202020204" pitchFamily="34" charset="0"/>
            <a:buChar char="•"/>
          </a:pPr>
          <a:r>
            <a:rPr lang="en-US" sz="1100" baseline="0">
              <a:solidFill>
                <a:sysClr val="windowText" lastClr="000000"/>
              </a:solidFill>
            </a:rPr>
            <a:t>If the Price Structure selected is Index REC without New Transmission (Resources in Zone J):</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F19.</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Enter the first Contract Year price in Cell D24 for Level prices and/or Cell F24 for Escalating prices. Prices will </a:t>
          </a:r>
          <a:r>
            <a:rPr lang="en-US" sz="1100" baseline="0">
              <a:solidFill>
                <a:schemeClr val="tx1"/>
              </a:solidFill>
            </a:rPr>
            <a:t>auto-fill for the remaining duration of the Contract Tenor entered in Part I. For Fixed RECs, the price entered in Cells D24 and F24 represents a Fixed Price per Tier 4 REC. For Index RECs, the price entered in Cells D24 and F24 represents a Strike Price per Tier 4 REC as described in RFP Section 4.1.2.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Prices entered in Part IV-1-1 represent the price for the Bid without Energy Storage. Use Part IV-1-2 to enter prices including the Energy Storage.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The Price Structure for the Bid with Energy Storage may not differ from the Price Structure offered without Energy Storage. </a:t>
          </a:r>
        </a:p>
        <a:p>
          <a:pPr marL="171450" indent="-171450">
            <a:buFont typeface="Arial" panose="020B0604020202020204" pitchFamily="34" charset="0"/>
            <a:buChar char="•"/>
          </a:pPr>
          <a:r>
            <a:rPr lang="en-US" sz="1100" baseline="0">
              <a:solidFill>
                <a:sysClr val="windowText" lastClr="000000"/>
              </a:solidFill>
            </a:rPr>
            <a:t>If Escalating or Both is selected, enter the escalation rate not greater than 3% in Cell D62.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with New Transmission, provide the following values used to compute the Reference Capacity Price as defined in RFP Section 4.1.2:</a:t>
          </a:r>
        </a:p>
        <a:p>
          <a:pPr marL="628650" lvl="1" indent="-171450">
            <a:buFont typeface="Arial" panose="020B0604020202020204" pitchFamily="34" charset="0"/>
            <a:buChar char="•"/>
          </a:pPr>
          <a:r>
            <a:rPr lang="en-US" sz="1100" baseline="0">
              <a:solidFill>
                <a:sysClr val="windowText" lastClr="000000"/>
              </a:solidFill>
            </a:rPr>
            <a:t>Enter the Loss Factor as a percentage in Cell F64.</a:t>
          </a:r>
        </a:p>
        <a:p>
          <a:pPr marL="628650" lvl="1" indent="-171450">
            <a:buFont typeface="Arial" panose="020B0604020202020204" pitchFamily="34" charset="0"/>
            <a:buChar char="•"/>
          </a:pPr>
          <a:r>
            <a:rPr lang="en-US" sz="1100" baseline="0">
              <a:solidFill>
                <a:sysClr val="windowText" lastClr="000000"/>
              </a:solidFill>
            </a:rPr>
            <a:t>Enter the Unavailability Factor as a percentage in Cell F65.</a:t>
          </a:r>
        </a:p>
        <a:p>
          <a:pPr marL="628650" lvl="1" indent="-171450">
            <a:buFont typeface="Arial" panose="020B0604020202020204" pitchFamily="34" charset="0"/>
            <a:buChar char="•"/>
          </a:pPr>
          <a:r>
            <a:rPr lang="en-US" sz="1100" baseline="0">
              <a:solidFill>
                <a:sysClr val="windowText" lastClr="000000"/>
              </a:solidFill>
            </a:rPr>
            <a:t>Enter the UDR in Megawatts in Cell F66.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no New Transmission is offered (Resources in Zone J):</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F68.</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F69.</a:t>
          </a:r>
        </a:p>
        <a:p>
          <a:pPr marL="171450" indent="-171450">
            <a:buFont typeface="Arial" panose="020B0604020202020204" pitchFamily="34" charset="0"/>
            <a:buChar char="•"/>
          </a:pPr>
          <a:r>
            <a:rPr lang="en-US" sz="1100" baseline="0">
              <a:solidFill>
                <a:sysClr val="windowText" lastClr="000000"/>
              </a:solidFill>
            </a:rPr>
            <a:t>Enter the first Contract Year price in Cell D73 for Level prices and/or Cell F73 for Escalating prices. Prices will auto-fill for the remaining duration of the Contract Tenor entered in Part I.</a:t>
          </a:r>
        </a:p>
        <a:p>
          <a:r>
            <a:rPr lang="en-US" sz="1100" b="1" u="sng" baseline="0">
              <a:solidFill>
                <a:sysClr val="windowText" lastClr="000000"/>
              </a:solidFill>
              <a:latin typeface="+mn-lt"/>
              <a:ea typeface="+mn-ea"/>
              <a:cs typeface="+mn-cs"/>
            </a:rPr>
            <a:t>Part IV-2 - Pricing Worksheet</a:t>
          </a:r>
        </a:p>
        <a:p>
          <a:pPr marL="171450" indent="-171450">
            <a:buFont typeface="Arial" panose="020B0604020202020204" pitchFamily="34" charset="0"/>
            <a:buChar char="•"/>
          </a:pPr>
          <a:r>
            <a:rPr lang="en-US" sz="1100" baseline="0">
              <a:solidFill>
                <a:sysClr val="windowText" lastClr="000000"/>
              </a:solidFill>
            </a:rPr>
            <a:t>For Projects that include hydropower Resources, enter prices that include the Energy Supplier Baseline in Part IV-2.</a:t>
          </a:r>
        </a:p>
        <a:p>
          <a:pPr marL="171450" indent="-171450">
            <a:buFont typeface="Arial" panose="020B0604020202020204" pitchFamily="34" charset="0"/>
            <a:buChar char="•"/>
          </a:pPr>
          <a:r>
            <a:rPr lang="en-US" sz="1100" baseline="0">
              <a:solidFill>
                <a:sysClr val="windowText" lastClr="000000"/>
              </a:solidFill>
            </a:rPr>
            <a:t>Select from the drop-down menu in Cell D11 whether the Price Structure offered in the Bid is a Fixed REC or Index REC.</a:t>
          </a:r>
        </a:p>
        <a:p>
          <a:pPr marL="171450" indent="-171450">
            <a:buFont typeface="Arial" panose="020B0604020202020204" pitchFamily="34" charset="0"/>
            <a:buChar char="•"/>
          </a:pPr>
          <a:r>
            <a:rPr lang="en-US" sz="1100" baseline="0">
              <a:solidFill>
                <a:sysClr val="windowText" lastClr="000000"/>
              </a:solidFill>
            </a:rPr>
            <a:t>Select from the drop-down menu in Cell D12 whether the price(s) offered is Level, Escalating, or Both.</a:t>
          </a:r>
        </a:p>
        <a:p>
          <a:pPr marL="171450" indent="-171450">
            <a:buFont typeface="Arial" panose="020B0604020202020204" pitchFamily="34" charset="0"/>
            <a:buChar char="•"/>
          </a:pPr>
          <a:r>
            <a:rPr lang="en-US" sz="1100" baseline="0">
              <a:solidFill>
                <a:sysClr val="windowText" lastClr="000000"/>
              </a:solidFill>
            </a:rPr>
            <a:t>If Escalating or Both is selected, enter the annual escalation rate, not to exceed 3%, in Cell D13.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with New Transmission, provide the following values used to compute the Capacity Reference Price as defined in RFP Section 4.1.2:</a:t>
          </a:r>
        </a:p>
        <a:p>
          <a:pPr marL="628650" lvl="1" indent="-171450">
            <a:buFont typeface="Arial" panose="020B0604020202020204" pitchFamily="34" charset="0"/>
            <a:buChar char="•"/>
          </a:pPr>
          <a:r>
            <a:rPr lang="en-US" sz="1100" baseline="0">
              <a:solidFill>
                <a:sysClr val="windowText" lastClr="000000"/>
              </a:solidFill>
            </a:rPr>
            <a:t>Enter the Loss Factor as a percentage in Cell F15.</a:t>
          </a:r>
        </a:p>
        <a:p>
          <a:pPr marL="628650" lvl="1" indent="-171450">
            <a:buFont typeface="Arial" panose="020B0604020202020204" pitchFamily="34" charset="0"/>
            <a:buChar char="•"/>
          </a:pPr>
          <a:r>
            <a:rPr lang="en-US" sz="1100" baseline="0">
              <a:solidFill>
                <a:sysClr val="windowText" lastClr="000000"/>
              </a:solidFill>
            </a:rPr>
            <a:t>Enter the Unavailability Factor as a percentage in Cell F16.</a:t>
          </a:r>
        </a:p>
        <a:p>
          <a:pPr marL="628650" lvl="1" indent="-171450">
            <a:buFont typeface="Arial" panose="020B0604020202020204" pitchFamily="34" charset="0"/>
            <a:buChar char="•"/>
          </a:pPr>
          <a:r>
            <a:rPr lang="en-US" sz="1100" baseline="0">
              <a:solidFill>
                <a:sysClr val="windowText" lastClr="000000"/>
              </a:solidFill>
            </a:rPr>
            <a:t>Enter the UDR in Megawatts in Cell F17. </a:t>
          </a:r>
        </a:p>
        <a:p>
          <a:pPr marL="171450" indent="-171450">
            <a:buFont typeface="Arial" panose="020B0604020202020204" pitchFamily="34" charset="0"/>
            <a:buChar char="•"/>
          </a:pPr>
          <a:r>
            <a:rPr lang="en-US" sz="1100" baseline="0">
              <a:solidFill>
                <a:sysClr val="windowText" lastClr="000000"/>
              </a:solidFill>
            </a:rPr>
            <a:t>If the Price Structure selected is Index REC without New Transmission (Resources are in Zone J):</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F19.</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Enter the first Contract Year price in Cell D24 for Level prices and/or Cell F24 for Escalating prices. Prices will auto-fill for the remaining duration of the Contract Tenor entered in Part I. </a:t>
          </a:r>
          <a:r>
            <a:rPr lang="en-US" sz="1100" baseline="0">
              <a:solidFill>
                <a:schemeClr val="tx1"/>
              </a:solidFill>
            </a:rPr>
            <a:t>For Fixed RECs, the price entered in Cells D24 and F24 represents a Fixed Price per Tier 4 REC. For Index RECs, the price entered in Cells D24 and F24 represents a Strike Price per Tier 4 REC as described in RFP Section 4.1.2.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Prices entered in Part IV-1-1 represent the price for the Bid without Energy Storage. Use Part IV-1-2 to enter prices including the Energy Storage.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ysClr val="windowText" lastClr="000000"/>
              </a:solidFill>
            </a:rPr>
            <a:t>The Price Structure for the Bid with Energy Storage may not differ from the Price Structure offered without Energy Storage. </a:t>
          </a:r>
        </a:p>
        <a:p>
          <a:pPr marL="171450" indent="-171450">
            <a:buFont typeface="Arial" panose="020B0604020202020204" pitchFamily="34" charset="0"/>
            <a:buChar char="•"/>
          </a:pPr>
          <a:r>
            <a:rPr lang="en-US" sz="1100" baseline="0">
              <a:solidFill>
                <a:sysClr val="windowText" lastClr="000000"/>
              </a:solidFill>
            </a:rPr>
            <a:t>If Escalating or Both is selected, enter the escalation rate not greater than 3% in Cell D62.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with New Transmission, provide the following values used to compute the Reference Capacity Price as defined in RFP Section 4.1.2:</a:t>
          </a:r>
        </a:p>
        <a:p>
          <a:pPr marL="628650" lvl="1" indent="-171450">
            <a:buFont typeface="Arial" panose="020B0604020202020204" pitchFamily="34" charset="0"/>
            <a:buChar char="•"/>
          </a:pPr>
          <a:r>
            <a:rPr lang="en-US" sz="1100" baseline="0">
              <a:solidFill>
                <a:sysClr val="windowText" lastClr="000000"/>
              </a:solidFill>
            </a:rPr>
            <a:t>Enter the Loss Factor as a percentage in Cell F64.</a:t>
          </a:r>
        </a:p>
        <a:p>
          <a:pPr marL="628650" lvl="1" indent="-171450">
            <a:buFont typeface="Arial" panose="020B0604020202020204" pitchFamily="34" charset="0"/>
            <a:buChar char="•"/>
          </a:pPr>
          <a:r>
            <a:rPr lang="en-US" sz="1100" baseline="0">
              <a:solidFill>
                <a:sysClr val="windowText" lastClr="000000"/>
              </a:solidFill>
            </a:rPr>
            <a:t>Enter the Unavailability Factor as a percentage in Cell F65.</a:t>
          </a:r>
        </a:p>
        <a:p>
          <a:pPr marL="628650" lvl="1" indent="-171450">
            <a:buFont typeface="Arial" panose="020B0604020202020204" pitchFamily="34" charset="0"/>
            <a:buChar char="•"/>
          </a:pPr>
          <a:r>
            <a:rPr lang="en-US" sz="1100" baseline="0">
              <a:solidFill>
                <a:sysClr val="windowText" lastClr="000000"/>
              </a:solidFill>
            </a:rPr>
            <a:t>Enter the UDR in Megawatts in Cell F66. </a:t>
          </a:r>
        </a:p>
        <a:p>
          <a:pPr marL="171450" indent="-171450">
            <a:buFont typeface="Arial" panose="020B0604020202020204" pitchFamily="34" charset="0"/>
            <a:buChar char="•"/>
          </a:pPr>
          <a:r>
            <a:rPr lang="en-US" sz="1100" baseline="0">
              <a:solidFill>
                <a:sysClr val="windowText" lastClr="000000"/>
              </a:solidFill>
            </a:rPr>
            <a:t>If the Price Structure selected is Index REC and no New Transmission is offered (Resources are in Zone J):</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F68.</a:t>
          </a:r>
        </a:p>
        <a:p>
          <a:pPr marL="628650" lvl="1" indent="-171450">
            <a:buFont typeface="Arial" panose="020B0604020202020204" pitchFamily="34" charset="0"/>
            <a:buChar char="•"/>
          </a:pPr>
          <a:r>
            <a:rPr lang="en-US" sz="1100" baseline="0">
              <a:solidFill>
                <a:sysClr val="windowText" lastClr="000000"/>
              </a:solidFill>
            </a:rPr>
            <a:t>Enter the Fixed Winter UCAP Production Factor as described in RFP Section 4.1.2  as a percentage in Cell F69.</a:t>
          </a:r>
        </a:p>
        <a:p>
          <a:pPr marL="171450" indent="-171450">
            <a:buFont typeface="Arial" panose="020B0604020202020204" pitchFamily="34" charset="0"/>
            <a:buChar char="•"/>
          </a:pPr>
          <a:r>
            <a:rPr lang="en-US" sz="1100" baseline="0">
              <a:solidFill>
                <a:sysClr val="windowText" lastClr="000000"/>
              </a:solidFill>
            </a:rPr>
            <a:t>Enter the first Contract Year price in Cell D73 for Level prices and/or Cell F73 for Escalating prices. Prices will auto-fill for the remaining duration of the Contract Tenor entered in Part I.</a:t>
          </a:r>
          <a:endParaRPr lang="en-US" sz="1100" b="1" u="none" baseline="0">
            <a:solidFill>
              <a:sysClr val="windowText" lastClr="000000"/>
            </a:solidFill>
            <a:latin typeface="+mn-lt"/>
            <a:ea typeface="+mn-ea"/>
            <a:cs typeface="+mn-cs"/>
          </a:endParaRPr>
        </a:p>
        <a:p>
          <a:r>
            <a:rPr lang="en-US" sz="1100" b="1" u="sng" baseline="0">
              <a:solidFill>
                <a:schemeClr val="dk1"/>
              </a:solidFill>
              <a:latin typeface="+mn-lt"/>
              <a:ea typeface="+mn-ea"/>
              <a:cs typeface="+mn-cs"/>
            </a:rPr>
            <a:t>Part V-1 - Incremental Economic Benefits Category 1:  Project-specific Expenditures and Jobs</a:t>
          </a:r>
        </a:p>
        <a:p>
          <a:pPr marL="171450" indent="-171450">
            <a:buFont typeface="Arial" panose="020B0604020202020204" pitchFamily="34" charset="0"/>
            <a:buChar char="•"/>
          </a:pPr>
          <a:r>
            <a:rPr lang="en-US" sz="1100" baseline="0"/>
            <a:t>Incremental Economic Benefits included in the Category 1 table are restricted to Project-specific direct expenditures and jobs creation in New York State.</a:t>
          </a:r>
        </a:p>
        <a:p>
          <a:pPr marL="171450" indent="-171450">
            <a:buFont typeface="Arial" panose="020B0604020202020204" pitchFamily="34" charset="0"/>
            <a:buChar char="•"/>
          </a:pPr>
          <a:r>
            <a:rPr lang="en-US" sz="1100" baseline="0"/>
            <a:t>For each row item, all fields must be filled.  Enter "0" instead of leaving a numerical field cell blank to avoid a warning message. </a:t>
          </a:r>
        </a:p>
        <a:p>
          <a:pPr marL="171450" indent="-171450">
            <a:buFont typeface="Arial" panose="020B0604020202020204" pitchFamily="34" charset="0"/>
            <a:buChar char="•"/>
          </a:pPr>
          <a:r>
            <a:rPr lang="en-US" sz="1100" baseline="0"/>
            <a:t>Select the Project Phase from the drop-down list in column D, the Evaluation Period from the drop-down list in column E, and enter the expected Start Date and End Date for the Incremental Economic Benefits in columns F and G.</a:t>
          </a:r>
        </a:p>
        <a:p>
          <a:pPr marL="171450" indent="-171450">
            <a:buFont typeface="Arial" panose="020B0604020202020204" pitchFamily="34" charset="0"/>
            <a:buChar char="•"/>
          </a:pPr>
          <a:r>
            <a:rPr lang="en-US" sz="1100" baseline="0"/>
            <a:t>Enter a brief Description in Column H. The Description may include references to the associated narrative section(s).  </a:t>
          </a:r>
        </a:p>
        <a:p>
          <a:pPr marL="171450" indent="-171450">
            <a:buFont typeface="Arial" panose="020B0604020202020204" pitchFamily="34" charset="0"/>
            <a:buChar char="•"/>
          </a:pPr>
          <a:r>
            <a:rPr lang="en-US" sz="1100" baseline="0"/>
            <a:t>Enter total Net Expenditures in NYS in column I and the subtotal of Disadvantaged Communities Net Expenditures in column J for each line item.  Scale the values to thousands of nominal dollars.</a:t>
          </a:r>
        </a:p>
        <a:p>
          <a:pPr marL="171450" indent="-171450">
            <a:buFont typeface="Arial" panose="020B0604020202020204" pitchFamily="34" charset="0"/>
            <a:buChar char="•"/>
          </a:pPr>
          <a:r>
            <a:rPr lang="en-US" sz="1100" baseline="0"/>
            <a:t>For jobs lasting less than three years, </a:t>
          </a:r>
        </a:p>
        <a:p>
          <a:pPr marL="628650" lvl="1" indent="-171450">
            <a:buFont typeface="Arial" panose="020B0604020202020204" pitchFamily="34" charset="0"/>
            <a:buChar char="•"/>
          </a:pPr>
          <a:r>
            <a:rPr lang="en-US" sz="1100" baseline="0"/>
            <a:t>Enter Short-term Direct Job Creation in NYS total unique jobs statewide in column K and the subtotal for Disadvantaged Communities in column L.  </a:t>
          </a:r>
        </a:p>
        <a:p>
          <a:pPr marL="628650" lvl="1" indent="-171450">
            <a:buFont typeface="Arial" panose="020B0604020202020204" pitchFamily="34" charset="0"/>
            <a:buChar char="•"/>
          </a:pPr>
          <a:r>
            <a:rPr lang="en-US" sz="1100" baseline="0"/>
            <a:t>Enter the equivalent FTE-years measure of jobs created in total statewide in column M and the subtotal for Disadvantaged Communities in column N.</a:t>
          </a:r>
        </a:p>
        <a:p>
          <a:pPr marL="171450" indent="-171450">
            <a:buFont typeface="Arial" panose="020B0604020202020204" pitchFamily="34" charset="0"/>
            <a:buChar char="•"/>
          </a:pPr>
          <a:r>
            <a:rPr lang="en-US" sz="1100" baseline="0"/>
            <a:t>For jobs lasting three years or more, enter Long-term Direct Job Creation in NYS total statewide FTE-years in column O and the subtotal of FTE-years for Disadvantaged Communities in column P.</a:t>
          </a:r>
        </a:p>
        <a:p>
          <a:pPr marL="0" indent="0"/>
          <a:r>
            <a:rPr lang="en-US" sz="1100" b="1" u="sng" baseline="0">
              <a:solidFill>
                <a:schemeClr val="dk1"/>
              </a:solidFill>
              <a:latin typeface="+mn-lt"/>
              <a:ea typeface="+mn-ea"/>
              <a:cs typeface="+mn-cs"/>
            </a:rPr>
            <a:t>Part V-2 - Incremental Economic Benefits Category 2:  Investment and Jobs in Infrastructure, Supply Chain, and Community Development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Incremental Economic Benefits included in the Category 2 table are restricted to </a:t>
          </a:r>
          <a:r>
            <a:rPr lang="en-US" sz="1100" u="sng" baseline="0">
              <a:solidFill>
                <a:schemeClr val="dk1"/>
              </a:solidFill>
              <a:effectLst/>
              <a:latin typeface="+mn-lt"/>
              <a:ea typeface="+mn-ea"/>
              <a:cs typeface="+mn-cs"/>
            </a:rPr>
            <a:t>non</a:t>
          </a:r>
          <a:r>
            <a:rPr lang="en-US" sz="1100" baseline="0">
              <a:solidFill>
                <a:schemeClr val="dk1"/>
              </a:solidFill>
              <a:effectLst/>
              <a:latin typeface="+mn-lt"/>
              <a:ea typeface="+mn-ea"/>
              <a:cs typeface="+mn-cs"/>
            </a:rPr>
            <a:t>-Project direct investments and jobs in related transmission, other infrastructure, supply, chain, and community economic development.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Follow the same instructions in entering values in each field for each line item as provided under Part V-1.</a:t>
          </a:r>
          <a:endParaRPr lang="en-US" sz="1100" baseline="0"/>
        </a:p>
        <a:p>
          <a:pPr marL="0" indent="0"/>
          <a:r>
            <a:rPr lang="en-US" sz="1100" b="1" u="sng" baseline="0">
              <a:solidFill>
                <a:schemeClr val="dk1"/>
              </a:solidFill>
              <a:latin typeface="+mn-lt"/>
              <a:ea typeface="+mn-ea"/>
              <a:cs typeface="+mn-cs"/>
            </a:rPr>
            <a:t>Part V-3 - Incremental Economic Benefits Category 3:  Activities that Provide Opportunities for the Workforce and Communities</a:t>
          </a:r>
        </a:p>
        <a:p>
          <a:pPr marL="171450" indent="-171450">
            <a:buFont typeface="Arial" panose="020B0604020202020204" pitchFamily="34" charset="0"/>
            <a:buChar char="•"/>
          </a:pPr>
          <a:r>
            <a:rPr lang="en-US" sz="1100" baseline="0"/>
            <a:t>Incremental Economic Benefits included in the Category 3 table are for any non-expenditure input activities that promote workforce and community economic development opportunities.  Examples include hosting educational or job-training programs, or partnering with other entities to promote such opportunities.</a:t>
          </a:r>
        </a:p>
        <a:p>
          <a:pPr marL="171450" indent="-171450">
            <a:buFont typeface="Arial" panose="020B0604020202020204" pitchFamily="34" charset="0"/>
            <a:buChar char="•"/>
          </a:pPr>
          <a:r>
            <a:rPr lang="en-US" sz="1100" baseline="0"/>
            <a:t>For each row item, select the Target Beneficiaries group from the drop-down list in column D, the Evaluation Period from the drop-down list in Column E, </a:t>
          </a:r>
          <a:r>
            <a:rPr lang="en-US" sz="1100" baseline="0">
              <a:solidFill>
                <a:schemeClr val="dk1"/>
              </a:solidFill>
              <a:effectLst/>
              <a:latin typeface="+mn-lt"/>
              <a:ea typeface="+mn-ea"/>
              <a:cs typeface="+mn-cs"/>
            </a:rPr>
            <a:t>and enter the expected Start Date and End Date for the Incremental Economic Benefits in columns F and G.</a:t>
          </a:r>
        </a:p>
        <a:p>
          <a:pPr marL="171450" indent="-171450">
            <a:buFont typeface="Arial" panose="020B0604020202020204" pitchFamily="34" charset="0"/>
            <a:buChar char="•"/>
          </a:pPr>
          <a:r>
            <a:rPr lang="en-US" sz="1100" baseline="0">
              <a:solidFill>
                <a:schemeClr val="dk1"/>
              </a:solidFill>
              <a:effectLst/>
              <a:latin typeface="+mn-lt"/>
              <a:ea typeface="+mn-ea"/>
              <a:cs typeface="+mn-cs"/>
            </a:rPr>
            <a:t>Enter a brief Description in Column H. The Description may include references to the associated narrative section(s).</a:t>
          </a:r>
        </a:p>
        <a:p>
          <a:pPr marL="171450" indent="-171450">
            <a:buFont typeface="Arial" panose="020B0604020202020204" pitchFamily="34" charset="0"/>
            <a:buChar char="•"/>
          </a:pPr>
          <a:r>
            <a:rPr lang="en-US" sz="1100" baseline="0">
              <a:solidFill>
                <a:schemeClr val="dk1"/>
              </a:solidFill>
              <a:effectLst/>
              <a:latin typeface="+mn-lt"/>
              <a:ea typeface="+mn-ea"/>
              <a:cs typeface="+mn-cs"/>
            </a:rPr>
            <a:t>Enter </a:t>
          </a:r>
          <a:r>
            <a:rPr lang="en-US" sz="1100" baseline="0">
              <a:solidFill>
                <a:schemeClr val="tx1"/>
              </a:solidFill>
              <a:effectLst/>
              <a:latin typeface="+mn-lt"/>
              <a:ea typeface="+mn-ea"/>
              <a:cs typeface="+mn-cs"/>
            </a:rPr>
            <a:t>a list of identifiable Disadvantaged Communities, if any, included as specific targets of the activity.  If none are identifiable, enter "None" or a similar relevant term to indicate lack of specific DAC target areas.</a:t>
          </a:r>
        </a:p>
        <a:p>
          <a:pPr marL="171450" indent="-171450">
            <a:buFont typeface="Arial" panose="020B0604020202020204" pitchFamily="34" charset="0"/>
            <a:buChar char="•"/>
          </a:pPr>
          <a:r>
            <a:rPr lang="en-US" sz="1100" baseline="0">
              <a:solidFill>
                <a:schemeClr val="tx1"/>
              </a:solidFill>
              <a:effectLst/>
              <a:latin typeface="+mn-lt"/>
              <a:ea typeface="+mn-ea"/>
              <a:cs typeface="+mn-cs"/>
            </a:rPr>
            <a:t>Enter a unit of measure as the item's Metric in column J and the associated Quantity of Activity in column K for that Metric.</a:t>
          </a:r>
          <a:endParaRPr lang="en-US" sz="1100"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xdr:row>
      <xdr:rowOff>114300</xdr:rowOff>
    </xdr:from>
    <xdr:to>
      <xdr:col>9</xdr:col>
      <xdr:colOff>0</xdr:colOff>
      <xdr:row>54</xdr:row>
      <xdr:rowOff>133350</xdr:rowOff>
    </xdr:to>
    <xdr:sp macro="" textlink="">
      <xdr:nvSpPr>
        <xdr:cNvPr id="2" name="TextBox 1">
          <a:extLst>
            <a:ext uri="{FF2B5EF4-FFF2-40B4-BE49-F238E27FC236}">
              <a16:creationId xmlns:a16="http://schemas.microsoft.com/office/drawing/2014/main" id="{CB123AB2-03FF-3743-BCDD-E9AD7663ADA4}"/>
            </a:ext>
          </a:extLst>
        </xdr:cNvPr>
        <xdr:cNvSpPr txBox="1"/>
      </xdr:nvSpPr>
      <xdr:spPr>
        <a:xfrm>
          <a:off x="7061200" y="927100"/>
          <a:ext cx="0" cy="596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114300</xdr:rowOff>
    </xdr:from>
    <xdr:to>
      <xdr:col>3</xdr:col>
      <xdr:colOff>0</xdr:colOff>
      <xdr:row>106</xdr:row>
      <xdr:rowOff>133350</xdr:rowOff>
    </xdr:to>
    <xdr:sp macro="" textlink="">
      <xdr:nvSpPr>
        <xdr:cNvPr id="2" name="TextBox 1">
          <a:extLst>
            <a:ext uri="{FF2B5EF4-FFF2-40B4-BE49-F238E27FC236}">
              <a16:creationId xmlns:a16="http://schemas.microsoft.com/office/drawing/2014/main" id="{24C4156A-8C24-F84F-98E8-BA619D6A2A17}"/>
            </a:ext>
          </a:extLst>
        </xdr:cNvPr>
        <xdr:cNvSpPr txBox="1"/>
      </xdr:nvSpPr>
      <xdr:spPr>
        <a:xfrm>
          <a:off x="2108200" y="927100"/>
          <a:ext cx="0" cy="21964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304800</xdr:colOff>
      <xdr:row>4</xdr:row>
      <xdr:rowOff>101600</xdr:rowOff>
    </xdr:from>
    <xdr:to>
      <xdr:col>2</xdr:col>
      <xdr:colOff>304800</xdr:colOff>
      <xdr:row>40</xdr:row>
      <xdr:rowOff>190500</xdr:rowOff>
    </xdr:to>
    <xdr:sp macro="" textlink="">
      <xdr:nvSpPr>
        <xdr:cNvPr id="2" name="TextBox 1">
          <a:extLst>
            <a:ext uri="{FF2B5EF4-FFF2-40B4-BE49-F238E27FC236}">
              <a16:creationId xmlns:a16="http://schemas.microsoft.com/office/drawing/2014/main" id="{EB6C55A2-F9A2-BD4F-8C99-D18E0609284B}"/>
            </a:ext>
          </a:extLst>
        </xdr:cNvPr>
        <xdr:cNvSpPr txBox="1"/>
      </xdr:nvSpPr>
      <xdr:spPr>
        <a:xfrm>
          <a:off x="952500" y="952500"/>
          <a:ext cx="0" cy="740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twoCellAnchor>
    <xdr:from>
      <xdr:col>3</xdr:col>
      <xdr:colOff>0</xdr:colOff>
      <xdr:row>45</xdr:row>
      <xdr:rowOff>114300</xdr:rowOff>
    </xdr:from>
    <xdr:to>
      <xdr:col>3</xdr:col>
      <xdr:colOff>0</xdr:colOff>
      <xdr:row>82</xdr:row>
      <xdr:rowOff>0</xdr:rowOff>
    </xdr:to>
    <xdr:sp macro="" textlink="">
      <xdr:nvSpPr>
        <xdr:cNvPr id="3" name="TextBox 2">
          <a:extLst>
            <a:ext uri="{FF2B5EF4-FFF2-40B4-BE49-F238E27FC236}">
              <a16:creationId xmlns:a16="http://schemas.microsoft.com/office/drawing/2014/main" id="{AEB555FF-642E-574E-B056-994880216BF8}"/>
            </a:ext>
          </a:extLst>
        </xdr:cNvPr>
        <xdr:cNvSpPr txBox="1"/>
      </xdr:nvSpPr>
      <xdr:spPr>
        <a:xfrm>
          <a:off x="1181100" y="965200"/>
          <a:ext cx="0" cy="740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twoCellAnchor>
    <xdr:from>
      <xdr:col>3</xdr:col>
      <xdr:colOff>0</xdr:colOff>
      <xdr:row>86</xdr:row>
      <xdr:rowOff>114300</xdr:rowOff>
    </xdr:from>
    <xdr:to>
      <xdr:col>3</xdr:col>
      <xdr:colOff>0</xdr:colOff>
      <xdr:row>123</xdr:row>
      <xdr:rowOff>0</xdr:rowOff>
    </xdr:to>
    <xdr:sp macro="" textlink="">
      <xdr:nvSpPr>
        <xdr:cNvPr id="4" name="TextBox 3">
          <a:extLst>
            <a:ext uri="{FF2B5EF4-FFF2-40B4-BE49-F238E27FC236}">
              <a16:creationId xmlns:a16="http://schemas.microsoft.com/office/drawing/2014/main" id="{4DECCF46-D4A5-2C4A-92BF-702F4039F21B}"/>
            </a:ext>
          </a:extLst>
        </xdr:cNvPr>
        <xdr:cNvSpPr txBox="1"/>
      </xdr:nvSpPr>
      <xdr:spPr>
        <a:xfrm>
          <a:off x="1181100" y="965200"/>
          <a:ext cx="0" cy="740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144021</xdr:colOff>
      <xdr:row>6</xdr:row>
      <xdr:rowOff>454713</xdr:rowOff>
    </xdr:from>
    <xdr:to>
      <xdr:col>7</xdr:col>
      <xdr:colOff>144021</xdr:colOff>
      <xdr:row>99</xdr:row>
      <xdr:rowOff>0</xdr:rowOff>
    </xdr:to>
    <xdr:sp macro="" textlink="">
      <xdr:nvSpPr>
        <xdr:cNvPr id="2" name="TextBox 1">
          <a:extLst>
            <a:ext uri="{FF2B5EF4-FFF2-40B4-BE49-F238E27FC236}">
              <a16:creationId xmlns:a16="http://schemas.microsoft.com/office/drawing/2014/main" id="{B63FB63A-1EBF-AC45-8DFD-3D9CCB22B35E}"/>
            </a:ext>
          </a:extLst>
        </xdr:cNvPr>
        <xdr:cNvSpPr txBox="1"/>
      </xdr:nvSpPr>
      <xdr:spPr>
        <a:xfrm>
          <a:off x="5773918" y="1711620"/>
          <a:ext cx="0" cy="10899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144021</xdr:colOff>
      <xdr:row>6</xdr:row>
      <xdr:rowOff>454713</xdr:rowOff>
    </xdr:from>
    <xdr:to>
      <xdr:col>7</xdr:col>
      <xdr:colOff>144021</xdr:colOff>
      <xdr:row>99</xdr:row>
      <xdr:rowOff>0</xdr:rowOff>
    </xdr:to>
    <xdr:sp macro="" textlink="">
      <xdr:nvSpPr>
        <xdr:cNvPr id="2" name="TextBox 1">
          <a:extLst>
            <a:ext uri="{FF2B5EF4-FFF2-40B4-BE49-F238E27FC236}">
              <a16:creationId xmlns:a16="http://schemas.microsoft.com/office/drawing/2014/main" id="{5D49AAAC-19D8-8D40-90D2-25E2039F4E3B}"/>
            </a:ext>
          </a:extLst>
        </xdr:cNvPr>
        <xdr:cNvSpPr txBox="1"/>
      </xdr:nvSpPr>
      <xdr:spPr>
        <a:xfrm>
          <a:off x="6659121" y="1673913"/>
          <a:ext cx="0" cy="19522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User Guide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Either the Master Offers Form, the Offer Data Form (ODF), or the Port Infrastructure</a:t>
          </a:r>
          <a:r>
            <a:rPr lang="en-US" sz="1100" baseline="0">
              <a:solidFill>
                <a:schemeClr val="dk1"/>
              </a:solidFill>
              <a:effectLst/>
              <a:latin typeface="+mn-lt"/>
              <a:ea typeface="+mn-ea"/>
              <a:cs typeface="+mn-cs"/>
            </a:rPr>
            <a:t> Investment Plan Data Form (PIIPDF) </a:t>
          </a:r>
          <a:r>
            <a:rPr lang="en-US" sz="1100">
              <a:solidFill>
                <a:schemeClr val="dk1"/>
              </a:solidFill>
              <a:effectLst/>
              <a:latin typeface="+mn-lt"/>
              <a:ea typeface="+mn-ea"/>
              <a:cs typeface="+mn-cs"/>
            </a:rPr>
            <a:t>files may be prepared first. Information from the</a:t>
          </a:r>
          <a:r>
            <a:rPr lang="en-US" sz="1100" baseline="0">
              <a:solidFill>
                <a:schemeClr val="dk1"/>
              </a:solidFill>
              <a:effectLst/>
              <a:latin typeface="+mn-lt"/>
              <a:ea typeface="+mn-ea"/>
              <a:cs typeface="+mn-cs"/>
            </a:rPr>
            <a:t> ODFs and PIIPDF(s) is referenced within the Master Offers Form, and information from the Master Offers Form is referenced within the ODFs and PIIPDF(s). All fields are required to be populated before submission</a:t>
          </a:r>
          <a:r>
            <a:rPr lang="en-US" sz="1100">
              <a:solidFill>
                <a:schemeClr val="dk1"/>
              </a:solidFill>
              <a:effectLst/>
              <a:latin typeface="+mn-lt"/>
              <a:ea typeface="+mn-ea"/>
              <a:cs typeface="+mn-cs"/>
            </a:rPr>
            <a:t>. There is no electronic checking of high-level data that appears on the Master Offers Form against the same data fields that are in its referenced Offer Data Form and Port Infrastructure Investment Plan Data Form files. The Proposer is responsible for ensuring that those data fields match.</a:t>
          </a:r>
          <a:endParaRPr lang="en-US">
            <a:effectLst/>
          </a:endParaRPr>
        </a:p>
        <a:p>
          <a:r>
            <a:rPr lang="en-US"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Excel template is protected except for the data entry cells, which are shaded in green.  Hints appear in popup boxes when the cursor is on certain data entry cells.  Cells that do not need to be populated are shaded</a:t>
          </a:r>
          <a:r>
            <a:rPr lang="en-US" sz="1100" baseline="0">
              <a:solidFill>
                <a:schemeClr val="dk1"/>
              </a:solidFill>
              <a:effectLst/>
              <a:latin typeface="+mn-lt"/>
              <a:ea typeface="+mn-ea"/>
              <a:cs typeface="+mn-cs"/>
            </a:rPr>
            <a:t> in grey.</a:t>
          </a:r>
          <a:r>
            <a:rPr lang="en-US" sz="1100">
              <a:solidFill>
                <a:schemeClr val="dk1"/>
              </a:solidFill>
              <a:effectLst/>
              <a:latin typeface="+mn-lt"/>
              <a:ea typeface="+mn-ea"/>
              <a:cs typeface="+mn-cs"/>
            </a:rPr>
            <a:t>  The template performs some data validation checks and displays messages in red font in a column to the right of the data entry forms.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ODF file represents a mutually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exclusive</a:t>
          </a:r>
          <a:r>
            <a:rPr lang="en-US" sz="1100" baseline="0">
              <a:solidFill>
                <a:schemeClr val="dk1"/>
              </a:solidFill>
              <a:effectLst/>
              <a:latin typeface="+mn-lt"/>
              <a:ea typeface="+mn-ea"/>
              <a:cs typeface="+mn-cs"/>
            </a:rPr>
            <a:t> Proposal, and </a:t>
          </a:r>
          <a:r>
            <a:rPr lang="en-US" sz="1100">
              <a:solidFill>
                <a:schemeClr val="dk1"/>
              </a:solidFill>
              <a:effectLst/>
              <a:latin typeface="+mn-lt"/>
              <a:ea typeface="+mn-ea"/>
              <a:cs typeface="+mn-cs"/>
            </a:rPr>
            <a:t>is for a single combination of Offer Capacity, Commercial Operation Date(s), Injection Point, Delivery Point, </a:t>
          </a:r>
          <a:r>
            <a:rPr lang="en-US" sz="1100" b="0">
              <a:solidFill>
                <a:schemeClr val="dk1"/>
              </a:solidFill>
              <a:effectLst/>
              <a:latin typeface="+mn-lt"/>
              <a:ea typeface="+mn-ea"/>
              <a:cs typeface="+mn-cs"/>
            </a:rPr>
            <a:t>associated Port Infrastructure</a:t>
          </a:r>
          <a:r>
            <a:rPr lang="en-US" sz="1100" b="0" baseline="0">
              <a:solidFill>
                <a:schemeClr val="dk1"/>
              </a:solidFill>
              <a:effectLst/>
              <a:latin typeface="+mn-lt"/>
              <a:ea typeface="+mn-ea"/>
              <a:cs typeface="+mn-cs"/>
            </a:rPr>
            <a:t> Investment Plan(s), </a:t>
          </a:r>
          <a:r>
            <a:rPr lang="en-US" sz="1100">
              <a:solidFill>
                <a:schemeClr val="dk1"/>
              </a:solidFill>
              <a:effectLst/>
              <a:latin typeface="+mn-lt"/>
              <a:ea typeface="+mn-ea"/>
              <a:cs typeface="+mn-cs"/>
            </a:rPr>
            <a:t>and other physical configuration aspects.  Distinct offers within each ODF are differentiated only by pricing and Contract Tenor.  </a:t>
          </a:r>
          <a:r>
            <a:rPr lang="en-US" sz="1100" b="0">
              <a:solidFill>
                <a:schemeClr val="dk1"/>
              </a:solidFill>
              <a:effectLst/>
              <a:latin typeface="+mn-lt"/>
              <a:ea typeface="+mn-ea"/>
              <a:cs typeface="+mn-cs"/>
            </a:rPr>
            <a:t>One or two </a:t>
          </a:r>
          <a:r>
            <a:rPr lang="en-US" sz="1100" baseline="0">
              <a:solidFill>
                <a:schemeClr val="dk1"/>
              </a:solidFill>
              <a:effectLst/>
              <a:latin typeface="+mn-lt"/>
              <a:ea typeface="+mn-ea"/>
              <a:cs typeface="+mn-cs"/>
            </a:rPr>
            <a:t>s</a:t>
          </a:r>
          <a:r>
            <a:rPr lang="en-US" sz="1100">
              <a:solidFill>
                <a:schemeClr val="dk1"/>
              </a:solidFill>
              <a:effectLst/>
              <a:latin typeface="+mn-lt"/>
              <a:ea typeface="+mn-ea"/>
              <a:cs typeface="+mn-cs"/>
            </a:rPr>
            <a:t>eparate pricing-Tenor offers may be entered on a single ODF file.  </a:t>
          </a:r>
          <a:endParaRPr lang="en-US">
            <a:effectLst/>
          </a:endParaRPr>
        </a:p>
        <a:p>
          <a:r>
            <a:rPr lang="en-US" sz="1100">
              <a:solidFill>
                <a:schemeClr val="dk1"/>
              </a:solidFill>
              <a:effectLst/>
              <a:latin typeface="+mn-lt"/>
              <a:ea typeface="+mn-ea"/>
              <a:cs typeface="+mn-cs"/>
            </a:rPr>
            <a:t> </a:t>
          </a:r>
        </a:p>
        <a:p>
          <a:r>
            <a:rPr lang="en-US" sz="1100" i="0" u="sng"/>
            <a:t>Part I - Identification Worksheet</a:t>
          </a:r>
        </a:p>
        <a:p>
          <a:pPr marL="171450" indent="-171450">
            <a:buFont typeface="Wingdings" panose="05000000000000000000" pitchFamily="2" charset="2"/>
            <a:buChar char="§"/>
          </a:pPr>
          <a:r>
            <a:rPr lang="en-US" sz="1100"/>
            <a:t>Enter the Proposer</a:t>
          </a:r>
          <a:r>
            <a:rPr lang="en-US" sz="1100" baseline="0"/>
            <a:t> Name in Cell F9. This should be the full legal name of the entity that will sign the Offshore Wind Agreement if the Proposal is selected for an award.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Offshore Wind Generation Facility Name(s) in Cell F11. If two Offshore Wind Generation Facilities are included in array the submitted Proposals, list them both in this field.</a:t>
          </a:r>
        </a:p>
        <a:p>
          <a:pPr marL="171450" indent="-171450">
            <a:buFont typeface="Wingdings" panose="05000000000000000000" pitchFamily="2" charset="2"/>
            <a:buChar char="§"/>
          </a:pPr>
          <a:r>
            <a:rPr lang="en-US" sz="1100" baseline="0">
              <a:solidFill>
                <a:schemeClr val="dk1"/>
              </a:solidFill>
              <a:effectLst/>
              <a:latin typeface="+mn-lt"/>
              <a:ea typeface="+mn-ea"/>
              <a:cs typeface="+mn-cs"/>
            </a:rPr>
            <a:t>Indicate whether the Proposal includes multiple BOEM Renewable Energy Lease Areas in Cell H12</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the BOEM Renewable Energy Lease Area(s) in Cell F13 and, if applicable, Cell H13.</a:t>
          </a:r>
          <a:endParaRPr lang="en-US">
            <a:effectLst/>
          </a:endParaRPr>
        </a:p>
        <a:p>
          <a:pPr marL="171450" indent="-171450">
            <a:buFont typeface="Wingdings" panose="05000000000000000000" pitchFamily="2" charset="2"/>
            <a:buChar char="§"/>
          </a:pPr>
          <a:r>
            <a:rPr lang="en-US" sz="1100" baseline="0"/>
            <a:t>Indicate whether the ODF is for the Required Base Proposal, the Required Standalone Proposal, or an Alternate Proposal in Cell G15.</a:t>
          </a:r>
        </a:p>
        <a:p>
          <a:pPr marL="171450" indent="-171450">
            <a:buFont typeface="Wingdings" panose="05000000000000000000" pitchFamily="2" charset="2"/>
            <a:buChar char="§"/>
          </a:pPr>
          <a:r>
            <a:rPr lang="en-US" sz="1100" baseline="0"/>
            <a:t>If the ODF is for an Alternate Proposal, enter whether the Proposal is Standalone in Cell G16.</a:t>
          </a:r>
        </a:p>
        <a:p>
          <a:pPr marL="171450" indent="-171450">
            <a:buFont typeface="Wingdings" panose="05000000000000000000" pitchFamily="2" charset="2"/>
            <a:buChar char="§"/>
          </a:pPr>
          <a:r>
            <a:rPr lang="en-US" sz="1100" baseline="0"/>
            <a:t>If the ODF is for an Alternate Proposal, enter the Proposal Name in Cell F18.</a:t>
          </a:r>
        </a:p>
        <a:p>
          <a:pPr marL="171450" indent="-171450">
            <a:buFont typeface="Wingdings" panose="05000000000000000000" pitchFamily="2" charset="2"/>
            <a:buChar char="§"/>
          </a:pPr>
          <a:r>
            <a:rPr lang="en-US" sz="1100" baseline="0"/>
            <a:t>Enter the Proposal Code from Part I of the Master Offers Form (Cells Q32:Q41) in Cell F19.</a:t>
          </a:r>
        </a:p>
        <a:p>
          <a:pPr marL="171450" indent="-171450">
            <a:buFont typeface="Wingdings" panose="05000000000000000000" pitchFamily="2" charset="2"/>
            <a:buChar char="§"/>
          </a:pPr>
          <a:r>
            <a:rPr lang="en-US" sz="1100" baseline="0"/>
            <a:t>Enter the pricing structure in Cell G21.</a:t>
          </a:r>
        </a:p>
        <a:p>
          <a:pPr marL="171450" indent="-171450">
            <a:buFont typeface="Wingdings" panose="05000000000000000000" pitchFamily="2" charset="2"/>
            <a:buChar char="§"/>
          </a:pPr>
          <a:r>
            <a:rPr lang="en-US" sz="1100" baseline="0"/>
            <a:t>Enter the Offer Capacity in Cell G23.</a:t>
          </a:r>
        </a:p>
        <a:p>
          <a:pPr marL="171450" indent="-171450">
            <a:buFont typeface="Wingdings" panose="05000000000000000000" pitchFamily="2" charset="2"/>
            <a:buChar char="§"/>
          </a:pPr>
          <a:r>
            <a:rPr lang="en-US" sz="1100" baseline="0"/>
            <a:t>Enter the number of Capacity Phases in Cell G24.</a:t>
          </a:r>
        </a:p>
        <a:p>
          <a:pPr marL="171450" indent="-171450">
            <a:buFont typeface="Wingdings" panose="05000000000000000000" pitchFamily="2" charset="2"/>
            <a:buChar char="§"/>
          </a:pPr>
          <a:r>
            <a:rPr lang="en-US" sz="1100" baseline="0"/>
            <a:t>Enter the number of applicable Port Infrastructure Investment Plans in Cell G26.</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t>Enter the PIIP ID (from Part I of the Master Offer Form) in Cells D28:D33, the Port Infrastructure Investment Plan name (from Part I of the PIIPDF, also entered in Part I of the Master Offers Form) in Cells E28:E33, and Total New York State Funding (from Part I of the PIIPDF, Cell D25) in Cells I28:I33 for each applicable Port Infrastructure Investment Plan.</a:t>
          </a:r>
          <a:br>
            <a:rPr lang="en-US" sz="1100" baseline="0"/>
          </a:br>
          <a:r>
            <a:rPr lang="en-US" sz="1100" b="0" i="1" baseline="0">
              <a:solidFill>
                <a:schemeClr val="dk1"/>
              </a:solidFill>
              <a:effectLst/>
              <a:latin typeface="+mn-lt"/>
              <a:ea typeface="+mn-ea"/>
              <a:cs typeface="+mn-cs"/>
            </a:rPr>
            <a:t>Port Infrastructure Investment Plan naming convention: An Eligible Port can have more than one Port Infrastructure Investment Plan associated with it, and a Submission can include more than one Port Infrastructure Investment Plan with the same Port Use. The Port Infrastructure Investment Plan name must include both the Eligible Port name and the Port Use.</a:t>
          </a:r>
          <a:endParaRPr lang="en-US" sz="1100" b="0" baseline="0"/>
        </a:p>
        <a:p>
          <a:endParaRPr lang="en-US" sz="1100" baseline="0"/>
        </a:p>
        <a:p>
          <a:r>
            <a:rPr lang="en-US" sz="1100" u="sng" baseline="0"/>
            <a:t>Part II - Project Definition Worksheet</a:t>
          </a:r>
        </a:p>
        <a:p>
          <a:pPr marL="171450" indent="-171450">
            <a:buFont typeface="Wingdings" panose="05000000000000000000" pitchFamily="2" charset="2"/>
            <a:buChar char="§"/>
          </a:pPr>
          <a:r>
            <a:rPr lang="en-US" sz="1100" baseline="0"/>
            <a:t>Enter Commercial Operation Date and Capacity for each phase in Cells E17:H18. If two lease areas are included, enter Capacity for each lease separate separately in Cells E18:H19.</a:t>
          </a:r>
        </a:p>
        <a:p>
          <a:pPr marL="171450" indent="-171450">
            <a:buFont typeface="Wingdings" panose="05000000000000000000" pitchFamily="2" charset="2"/>
            <a:buChar char="§"/>
          </a:pPr>
          <a:r>
            <a:rPr lang="en-US" sz="1100" baseline="0"/>
            <a:t>Enter the P10 Annual OREC Exceedance in Cell H25. If two lease areas are included, enter separate values for each lease area in Cells H25:I25.</a:t>
          </a:r>
        </a:p>
        <a:p>
          <a:pPr marL="171450" indent="-171450">
            <a:buFont typeface="Wingdings" panose="05000000000000000000" pitchFamily="2" charset="2"/>
            <a:buChar char="§"/>
          </a:pPr>
          <a:r>
            <a:rPr lang="en-US" sz="1100" baseline="0"/>
            <a:t>Indicate whether custom UCAP Production Factor values are proposed in Cell I27. </a:t>
          </a:r>
          <a:r>
            <a:rPr lang="en-US" sz="1100" baseline="0">
              <a:solidFill>
                <a:schemeClr val="dk1"/>
              </a:solidFill>
              <a:effectLst/>
              <a:latin typeface="+mn-lt"/>
              <a:ea typeface="+mn-ea"/>
              <a:cs typeface="+mn-cs"/>
            </a:rPr>
            <a:t>If two lease areas are included, enter separate values for each lease area in Cells H29:I29. </a:t>
          </a:r>
          <a:r>
            <a:rPr lang="en-US" sz="1100" baseline="0"/>
            <a:t>If custom values are proposed, enter the values in Cells H30:H31. If two lease areas are included, enter separate values in Cells H30:I31, even if the values are the same for both lease areas.</a:t>
          </a:r>
        </a:p>
        <a:p>
          <a:pPr marL="171450" indent="-171450">
            <a:buFont typeface="Wingdings" panose="05000000000000000000" pitchFamily="2" charset="2"/>
            <a:buChar char="§"/>
          </a:pPr>
          <a:r>
            <a:rPr lang="en-US" sz="1100" baseline="0"/>
            <a:t>Enter the Injection Point Control Area in Cell G34, Substation Name in Cell G35 and Location in Cell G36. </a:t>
          </a:r>
          <a:r>
            <a:rPr lang="en-US" sz="1100" baseline="0">
              <a:solidFill>
                <a:schemeClr val="dk1"/>
              </a:solidFill>
              <a:effectLst/>
              <a:latin typeface="+mn-lt"/>
              <a:ea typeface="+mn-ea"/>
              <a:cs typeface="+mn-cs"/>
            </a:rPr>
            <a:t>If two lease areas are included, enter separate values in Cells G34:I36, even if the values are the same for both lease areas.</a:t>
          </a:r>
          <a:endParaRPr lang="en-US" sz="1100" baseline="0"/>
        </a:p>
        <a:p>
          <a:pPr marL="171450" indent="-171450">
            <a:buFont typeface="Wingdings" panose="05000000000000000000" pitchFamily="2" charset="2"/>
            <a:buChar char="§"/>
          </a:pPr>
          <a:r>
            <a:rPr lang="en-US" sz="1100" baseline="0"/>
            <a:t>Enter the Delivery Point NYISO Node Name in Cell G38. </a:t>
          </a:r>
          <a:r>
            <a:rPr lang="en-US" sz="1100" baseline="0">
              <a:solidFill>
                <a:schemeClr val="dk1"/>
              </a:solidFill>
              <a:effectLst/>
              <a:latin typeface="+mn-lt"/>
              <a:ea typeface="+mn-ea"/>
              <a:cs typeface="+mn-cs"/>
            </a:rPr>
            <a:t>If two lease areas are included, enter separate values in Cells G38:H38, even if the values are the same for both lease areas.</a:t>
          </a:r>
          <a:endParaRPr lang="en-US" sz="1100" baseline="0"/>
        </a:p>
        <a:p>
          <a:endParaRPr lang="en-US" sz="1100" baseline="0"/>
        </a:p>
        <a:p>
          <a:r>
            <a:rPr lang="en-US" sz="1100" u="sng" baseline="0">
              <a:solidFill>
                <a:schemeClr val="dk1"/>
              </a:solidFill>
              <a:effectLst/>
              <a:latin typeface="+mn-lt"/>
              <a:ea typeface="+mn-ea"/>
              <a:cs typeface="+mn-cs"/>
            </a:rPr>
            <a:t>Part III-1 and Part III-2 - Expected Performance Worksheet</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P50 Generation values in Cells D15:O38.</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Operable NYCA Delivery Capacity as a fraction of Installed Capacity in Cells D57:O87.  This data will additionally be used to support NYSERDA research into transmission and curtailment.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only one lease area is included, do not enter any values into Part III-2.</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If two lease areas are included, enter separate values on Part III-1 and Part III-2, even if the values are the same for both lease areas.</a:t>
          </a: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Part IV - Pricing Worksheet</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Indicate whether the 25-Year and 20-Year Contract Tenors are offered as part of the Proposal in Cells H17:I17.</a:t>
          </a:r>
        </a:p>
        <a:p>
          <a:pPr marL="171450" indent="-171450">
            <a:buFont typeface="Wingdings" panose="05000000000000000000" pitchFamily="2" charset="2"/>
            <a:buChar char="§"/>
          </a:pPr>
          <a:r>
            <a:rPr lang="en-US" sz="1100" u="none" baseline="0">
              <a:solidFill>
                <a:schemeClr val="dk1"/>
              </a:solidFill>
              <a:effectLst/>
              <a:latin typeface="+mn-lt"/>
              <a:ea typeface="+mn-ea"/>
              <a:cs typeface="+mn-cs"/>
            </a:rPr>
            <a:t>Enter the offer price for each selected Contract Tenor in Cells H19:I19.</a:t>
          </a:r>
        </a:p>
        <a:p>
          <a:endParaRPr lang="en-US" sz="1100"/>
        </a:p>
        <a:p>
          <a:r>
            <a:rPr lang="en-US" sz="1100" u="sng"/>
            <a:t>Part V-1 - Incremental Economic Benefits Category 1</a:t>
          </a:r>
        </a:p>
        <a:p>
          <a:pPr marL="171450" indent="-171450">
            <a:buFont typeface="Wingdings" panose="05000000000000000000" pitchFamily="2" charset="2"/>
            <a:buChar char="§"/>
          </a:pPr>
          <a:r>
            <a:rPr lang="en-US" sz="1100" u="none"/>
            <a:t>For each Economic Benefits line item</a:t>
          </a:r>
          <a:r>
            <a:rPr lang="en-US" sz="1100" u="none" baseline="0"/>
            <a:t> that is not associated with New York State Funding of one or more Port Infrastructure Investment Plans, select the Project Phase from the drop-down menu in Column D and the Time Period from the drop-down menu in Column E, enter the First Year and the Last Year in which the economic benefit is expected to accrue in Columns F and G, and enter a Description in Column H. Each of these entries is required for each line item.</a:t>
          </a:r>
        </a:p>
        <a:p>
          <a:pPr marL="171450" indent="-171450">
            <a:buFont typeface="Wingdings" panose="05000000000000000000" pitchFamily="2" charset="2"/>
            <a:buChar char="§"/>
          </a:pPr>
          <a:r>
            <a:rPr lang="en-US" sz="1100" u="none" baseline="0"/>
            <a:t>Enter Net Expenditures in NYS in Column I (thousands of nominal dollars), if applicable.</a:t>
          </a:r>
        </a:p>
        <a:p>
          <a:pPr marL="171450" indent="-171450">
            <a:buFont typeface="Wingdings" panose="05000000000000000000" pitchFamily="2" charset="2"/>
            <a:buChar char="§"/>
          </a:pPr>
          <a:r>
            <a:rPr lang="en-US" sz="1100" u="none" baseline="0"/>
            <a:t>Enter Short-term Direct Job Creation in NYS in Column J (unique jobs) and Column K (FTE-years), if applicable. If Short-term Direct Job Creation is entered for the line item, both columns must have values.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lang="en-US" sz="1100" baseline="0">
              <a:solidFill>
                <a:schemeClr val="dk1"/>
              </a:solidFill>
              <a:effectLst/>
              <a:latin typeface="+mn-lt"/>
              <a:ea typeface="+mn-ea"/>
              <a:cs typeface="+mn-cs"/>
            </a:rPr>
            <a:t>Enter Long-term Direct Job Creation in NYS in Column L (unique jobs) and Column M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V-2 - Incremental Economic Benefits Category</a:t>
          </a:r>
          <a:r>
            <a:rPr lang="en-US" sz="1100" u="sng" baseline="0">
              <a:solidFill>
                <a:schemeClr val="dk1"/>
              </a:solidFill>
              <a:effectLst/>
              <a:latin typeface="+mn-lt"/>
              <a:ea typeface="+mn-ea"/>
              <a:cs typeface="+mn-cs"/>
            </a:rPr>
            <a:t> 2</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that is associated with New York State Funding of one or more Port Infrastructure Investment Plans, select the PIIP ID from the drop-down menu in Column D (only Plans that are entered on Part I will be listed), enter the EB1P ID from Column C on Part II-1P of the corresponding PIIPDF in Column E, select the Project Phase from the drop-down menu in Column F and the Time Period from the drop-down menu in Column G, enter the First Year and the Last Year in which the economic benefit is expected to accrue in Columns H and I, and enter a Description in Column J. Each of these entries is required for each line item.</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Net Expenditures in NYS in Column K (thousands of nominal dollars), if applicable.</a:t>
          </a:r>
          <a:endParaRPr lang="en-US">
            <a:effectLst/>
          </a:endParaRPr>
        </a:p>
        <a:p>
          <a:pPr marL="171450" indent="-171450">
            <a:buFont typeface="Wingdings" panose="05000000000000000000" pitchFamily="2" charset="2"/>
            <a:buChar char="§"/>
          </a:pPr>
          <a:r>
            <a:rPr lang="en-US" sz="1100" baseline="0">
              <a:solidFill>
                <a:schemeClr val="dk1"/>
              </a:solidFill>
              <a:effectLst/>
              <a:latin typeface="+mn-lt"/>
              <a:ea typeface="+mn-ea"/>
              <a:cs typeface="+mn-cs"/>
            </a:rPr>
            <a:t>Enter Short-term Direct Job Creation in NYS in Column L (unique jobs) and Column M (FTE-years), if applicable. If Short-term Direct Job Creation is entered for the line item, both columns must have values.</a:t>
          </a:r>
          <a:endParaRPr lang="en-US">
            <a:effectLst/>
          </a:endParaRPr>
        </a:p>
        <a:p>
          <a:pPr marL="171450" indent="-171450" eaLnBrk="1" fontAlgn="auto" latinLnBrk="0" hangingPunct="1">
            <a:buFont typeface="Wingdings" panose="05000000000000000000" pitchFamily="2" charset="2"/>
            <a:buChar char="§"/>
          </a:pPr>
          <a:r>
            <a:rPr lang="en-US" sz="1100" baseline="0">
              <a:solidFill>
                <a:schemeClr val="dk1"/>
              </a:solidFill>
              <a:effectLst/>
              <a:latin typeface="+mn-lt"/>
              <a:ea typeface="+mn-ea"/>
              <a:cs typeface="+mn-cs"/>
            </a:rPr>
            <a:t>Enter Long-term Direct Job Creation in NYS in Column N (unique jobs) and Column O (FTE-years), if applicable. If Long-term Direct Job Creation is entered for the line item, both columns must have values.</a:t>
          </a:r>
          <a:endParaRPr lang="en-US">
            <a:effectLst/>
          </a:endParaRPr>
        </a:p>
        <a:p>
          <a:endParaRPr lang="en-US" sz="1100" u="none"/>
        </a:p>
        <a:p>
          <a:r>
            <a:rPr lang="en-US" sz="1100" u="sng">
              <a:solidFill>
                <a:schemeClr val="dk1"/>
              </a:solidFill>
              <a:effectLst/>
              <a:latin typeface="+mn-lt"/>
              <a:ea typeface="+mn-ea"/>
              <a:cs typeface="+mn-cs"/>
            </a:rPr>
            <a:t>Part V-3 - Incremental Economic Benefits Category 3</a:t>
          </a:r>
          <a:endParaRPr lang="en-US">
            <a:effectLst/>
          </a:endParaRPr>
        </a:p>
        <a:p>
          <a:pPr marL="171450" indent="-171450">
            <a:buFont typeface="Wingdings" panose="05000000000000000000" pitchFamily="2" charset="2"/>
            <a:buChar char="§"/>
          </a:pPr>
          <a:r>
            <a:rPr lang="en-US" sz="1100">
              <a:solidFill>
                <a:schemeClr val="dk1"/>
              </a:solidFill>
              <a:effectLst/>
              <a:latin typeface="+mn-lt"/>
              <a:ea typeface="+mn-ea"/>
              <a:cs typeface="+mn-cs"/>
            </a:rPr>
            <a:t>For each Economic Benefits line item,</a:t>
          </a:r>
          <a:r>
            <a:rPr lang="en-US" sz="1100" baseline="0">
              <a:solidFill>
                <a:schemeClr val="dk1"/>
              </a:solidFill>
              <a:effectLst/>
              <a:latin typeface="+mn-lt"/>
              <a:ea typeface="+mn-ea"/>
              <a:cs typeface="+mn-cs"/>
            </a:rPr>
            <a:t> select the Time Period from the drop-down menu in Column D, enter the First Year and the Last Year in which the economic benefit is expected to accrue in Columns E and F, enter a Description in Column G, enter a Metric in Column H, and enter the Quantity of Activity in Column I. Each of these entries is required for each line item that is used.</a:t>
          </a:r>
        </a:p>
        <a:p>
          <a:pPr marL="171450" indent="-171450">
            <a:buFont typeface="Wingdings" panose="05000000000000000000" pitchFamily="2" charset="2"/>
            <a:buChar char="§"/>
          </a:pPr>
          <a:endParaRPr lang="en-US" sz="1100" baseline="0">
            <a:solidFill>
              <a:schemeClr val="dk1"/>
            </a:solidFill>
            <a:effectLst/>
            <a:latin typeface="+mn-lt"/>
            <a:ea typeface="+mn-ea"/>
            <a:cs typeface="+mn-cs"/>
          </a:endParaRPr>
        </a:p>
        <a:p>
          <a:pPr marL="0" indent="0">
            <a:buFont typeface="Wingdings" panose="05000000000000000000" pitchFamily="2" charset="2"/>
            <a:buNone/>
          </a:pPr>
          <a:r>
            <a:rPr lang="en-US" sz="1100" u="sng" baseline="0">
              <a:solidFill>
                <a:schemeClr val="dk1"/>
              </a:solidFill>
              <a:effectLst/>
              <a:latin typeface="+mn-lt"/>
              <a:ea typeface="+mn-ea"/>
              <a:cs typeface="+mn-cs"/>
            </a:rPr>
            <a:t>Part IV - Annual Summary of Economic Benefits</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For each year, populate the respective columns with the total economic benefits of each type in Category 1 and Category 2. Economic benefits should be entered only in the year in which they are expected to accrue. The totals in Row 49 sum the economic benefits for all years and must match the totals in Row 65 of Part V-1 and Row 106 of Part V-2.</a:t>
          </a:r>
        </a:p>
        <a:p>
          <a:pPr marL="171450" indent="-171450">
            <a:buFont typeface="Arial" panose="020B0604020202020204" pitchFamily="34" charset="0"/>
            <a:buChar char="•"/>
          </a:pPr>
          <a:r>
            <a:rPr lang="en-US" sz="1100" u="none" baseline="0">
              <a:solidFill>
                <a:schemeClr val="dk1"/>
              </a:solidFill>
              <a:effectLst/>
              <a:latin typeface="+mn-lt"/>
              <a:ea typeface="+mn-ea"/>
              <a:cs typeface="+mn-cs"/>
            </a:rPr>
            <a:t>Total annual economic benefits across both Categories and the cumulative totals are shown in Rows 51:86.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8F8A-EDF6-1248-8E86-F74DEAEDA653}">
  <dimension ref="A1:O183"/>
  <sheetViews>
    <sheetView tabSelected="1" zoomScaleNormal="100" workbookViewId="0">
      <selection activeCell="A9" sqref="A9"/>
    </sheetView>
  </sheetViews>
  <sheetFormatPr defaultColWidth="11" defaultRowHeight="15.75"/>
  <cols>
    <col min="3" max="3" width="68.625" customWidth="1"/>
    <col min="15" max="15" width="9.125" customWidth="1"/>
  </cols>
  <sheetData>
    <row r="1" spans="1:15">
      <c r="A1" s="1"/>
      <c r="B1" s="1"/>
      <c r="C1" s="1"/>
      <c r="D1" s="1"/>
      <c r="E1" s="1"/>
      <c r="F1" s="1"/>
      <c r="G1" s="1"/>
      <c r="H1" s="1"/>
      <c r="I1" s="1"/>
      <c r="J1" s="1"/>
      <c r="K1" s="1"/>
      <c r="L1" s="1"/>
      <c r="M1" s="1"/>
      <c r="N1" s="1"/>
      <c r="O1" s="2"/>
    </row>
    <row r="2" spans="1:15">
      <c r="A2" s="2"/>
      <c r="B2" s="3"/>
      <c r="C2" s="10"/>
      <c r="D2" s="4"/>
      <c r="E2" s="2"/>
      <c r="F2" s="2"/>
      <c r="G2" s="2"/>
      <c r="H2" s="2"/>
      <c r="I2" s="2"/>
      <c r="J2" s="2"/>
      <c r="K2" s="2"/>
      <c r="L2" s="2"/>
      <c r="M2" s="2"/>
      <c r="N2" s="2"/>
      <c r="O2" s="2"/>
    </row>
    <row r="3" spans="1:15">
      <c r="A3" s="2"/>
      <c r="B3" s="5"/>
      <c r="C3" s="131" t="s">
        <v>0</v>
      </c>
      <c r="D3" s="6"/>
      <c r="E3" s="2"/>
      <c r="F3" s="2"/>
      <c r="G3" s="2"/>
      <c r="H3" s="2"/>
      <c r="I3" s="2"/>
      <c r="J3" s="2"/>
      <c r="K3" s="2"/>
      <c r="L3" s="2"/>
      <c r="M3" s="2"/>
      <c r="N3" s="2"/>
      <c r="O3" s="2"/>
    </row>
    <row r="4" spans="1:15">
      <c r="A4" s="2"/>
      <c r="B4" s="5"/>
      <c r="C4" s="131" t="s">
        <v>1</v>
      </c>
      <c r="D4" s="6"/>
      <c r="E4" s="2"/>
      <c r="F4" s="2"/>
      <c r="G4" s="2"/>
      <c r="H4" s="2"/>
      <c r="I4" s="2"/>
      <c r="J4" s="2"/>
      <c r="K4" s="2"/>
      <c r="L4" s="2"/>
      <c r="M4" s="2"/>
      <c r="N4" s="2"/>
      <c r="O4" s="2"/>
    </row>
    <row r="5" spans="1:15">
      <c r="A5" s="2"/>
      <c r="B5" s="5"/>
      <c r="C5" s="131" t="s">
        <v>2</v>
      </c>
      <c r="D5" s="6"/>
      <c r="E5" s="2"/>
      <c r="F5" s="2"/>
      <c r="G5" s="2"/>
      <c r="H5" s="2"/>
      <c r="I5" s="2"/>
      <c r="J5" s="2"/>
      <c r="K5" s="2"/>
      <c r="L5" s="2"/>
      <c r="M5" s="2"/>
      <c r="N5" s="2"/>
      <c r="O5" s="2"/>
    </row>
    <row r="6" spans="1:15">
      <c r="A6" s="2"/>
      <c r="B6" s="5"/>
      <c r="C6" s="11"/>
      <c r="D6" s="6"/>
      <c r="E6" s="2"/>
      <c r="F6" s="2"/>
      <c r="G6" s="2"/>
      <c r="H6" s="2"/>
      <c r="I6" s="2"/>
      <c r="J6" s="2"/>
      <c r="K6" s="2"/>
      <c r="L6" s="2"/>
      <c r="M6" s="2"/>
      <c r="N6" s="2"/>
      <c r="O6" s="2"/>
    </row>
    <row r="7" spans="1:15">
      <c r="A7" s="2"/>
      <c r="B7" s="5"/>
      <c r="C7" s="11"/>
      <c r="D7" s="6"/>
      <c r="E7" s="2"/>
      <c r="F7" s="2"/>
      <c r="G7" s="2"/>
      <c r="H7" s="2"/>
      <c r="I7" s="2"/>
      <c r="J7" s="2"/>
      <c r="K7" s="2"/>
      <c r="L7" s="2"/>
      <c r="M7" s="2"/>
      <c r="N7" s="2"/>
      <c r="O7" s="2"/>
    </row>
    <row r="8" spans="1:15">
      <c r="A8" s="2"/>
      <c r="B8" s="5"/>
      <c r="C8" s="11"/>
      <c r="D8" s="6"/>
      <c r="E8" s="2"/>
      <c r="F8" s="2"/>
      <c r="G8" s="2"/>
      <c r="H8" s="2"/>
      <c r="I8" s="2"/>
      <c r="J8" s="2"/>
      <c r="K8" s="2"/>
      <c r="L8" s="2"/>
      <c r="M8" s="2"/>
      <c r="N8" s="2"/>
      <c r="O8" s="2"/>
    </row>
    <row r="9" spans="1:15">
      <c r="A9" s="2"/>
      <c r="B9" s="5"/>
      <c r="C9" s="11"/>
      <c r="D9" s="6"/>
      <c r="E9" s="2"/>
      <c r="F9" s="2"/>
      <c r="G9" s="2"/>
      <c r="H9" s="2"/>
      <c r="I9" s="2"/>
      <c r="J9" s="2"/>
      <c r="K9" s="2"/>
      <c r="L9" s="2"/>
      <c r="M9" s="2"/>
      <c r="N9" s="2"/>
      <c r="O9" s="2"/>
    </row>
    <row r="10" spans="1:15">
      <c r="A10" s="2"/>
      <c r="B10" s="5"/>
      <c r="C10" s="11"/>
      <c r="D10" s="6"/>
      <c r="E10" s="2"/>
      <c r="F10" s="2"/>
      <c r="G10" s="2"/>
      <c r="H10" s="2"/>
      <c r="I10" s="2"/>
      <c r="J10" s="2"/>
      <c r="K10" s="2"/>
      <c r="L10" s="2"/>
      <c r="M10" s="2"/>
      <c r="N10" s="2"/>
      <c r="O10" s="2"/>
    </row>
    <row r="11" spans="1:15">
      <c r="A11" s="2"/>
      <c r="B11" s="5"/>
      <c r="C11" s="11"/>
      <c r="D11" s="6"/>
      <c r="E11" s="2"/>
      <c r="F11" s="2"/>
      <c r="G11" s="2"/>
      <c r="H11" s="2"/>
      <c r="I11" s="2"/>
      <c r="J11" s="2"/>
      <c r="K11" s="2"/>
      <c r="L11" s="2"/>
      <c r="M11" s="2"/>
      <c r="N11" s="2"/>
      <c r="O11" s="2"/>
    </row>
    <row r="12" spans="1:15">
      <c r="A12" s="2"/>
      <c r="B12" s="5"/>
      <c r="C12" s="11"/>
      <c r="D12" s="6"/>
      <c r="E12" s="2"/>
      <c r="F12" s="2"/>
      <c r="G12" s="2"/>
      <c r="H12" s="2"/>
      <c r="I12" s="2"/>
      <c r="J12" s="2"/>
      <c r="K12" s="2"/>
      <c r="L12" s="2"/>
      <c r="M12" s="2"/>
      <c r="N12" s="2"/>
      <c r="O12" s="2"/>
    </row>
    <row r="13" spans="1:15">
      <c r="A13" s="2"/>
      <c r="B13" s="5"/>
      <c r="C13" s="11"/>
      <c r="D13" s="6"/>
      <c r="E13" s="2"/>
      <c r="F13" s="2"/>
      <c r="G13" s="2"/>
      <c r="H13" s="2"/>
      <c r="I13" s="2"/>
      <c r="J13" s="2"/>
      <c r="K13" s="2"/>
      <c r="L13" s="2"/>
      <c r="M13" s="2"/>
      <c r="N13" s="2"/>
      <c r="O13" s="2"/>
    </row>
    <row r="14" spans="1:15">
      <c r="A14" s="2"/>
      <c r="B14" s="5"/>
      <c r="C14" s="11"/>
      <c r="D14" s="6"/>
      <c r="E14" s="2"/>
      <c r="F14" s="2"/>
      <c r="G14" s="2"/>
      <c r="H14" s="2"/>
      <c r="I14" s="2"/>
      <c r="J14" s="2"/>
      <c r="K14" s="2"/>
      <c r="L14" s="2"/>
      <c r="M14" s="2"/>
      <c r="N14" s="2"/>
      <c r="O14" s="2"/>
    </row>
    <row r="15" spans="1:15">
      <c r="A15" s="2"/>
      <c r="B15" s="5"/>
      <c r="C15" s="11"/>
      <c r="D15" s="6"/>
      <c r="E15" s="2"/>
      <c r="F15" s="2"/>
      <c r="G15" s="2"/>
      <c r="H15" s="2"/>
      <c r="I15" s="2"/>
      <c r="J15" s="2"/>
      <c r="K15" s="2"/>
      <c r="L15" s="2"/>
      <c r="M15" s="2"/>
      <c r="N15" s="2"/>
      <c r="O15" s="2"/>
    </row>
    <row r="16" spans="1:15">
      <c r="A16" s="2"/>
      <c r="B16" s="5"/>
      <c r="C16" s="11"/>
      <c r="D16" s="6"/>
      <c r="E16" s="2"/>
      <c r="F16" s="2"/>
      <c r="G16" s="2"/>
      <c r="H16" s="2"/>
      <c r="I16" s="2"/>
      <c r="J16" s="2"/>
      <c r="K16" s="2"/>
      <c r="L16" s="2"/>
      <c r="M16" s="2"/>
      <c r="N16" s="2"/>
      <c r="O16" s="2"/>
    </row>
    <row r="17" spans="1:15">
      <c r="A17" s="2"/>
      <c r="B17" s="5"/>
      <c r="C17" s="11"/>
      <c r="D17" s="6"/>
      <c r="E17" s="2"/>
      <c r="F17" s="2"/>
      <c r="G17" s="2"/>
      <c r="H17" s="2"/>
      <c r="I17" s="2"/>
      <c r="J17" s="2"/>
      <c r="K17" s="2"/>
      <c r="L17" s="2"/>
      <c r="M17" s="2"/>
      <c r="N17" s="2"/>
      <c r="O17" s="2"/>
    </row>
    <row r="18" spans="1:15">
      <c r="A18" s="2"/>
      <c r="B18" s="5"/>
      <c r="C18" s="11"/>
      <c r="D18" s="6"/>
      <c r="E18" s="2"/>
      <c r="F18" s="2"/>
      <c r="G18" s="2"/>
      <c r="H18" s="2"/>
      <c r="I18" s="2"/>
      <c r="J18" s="2"/>
      <c r="K18" s="2"/>
      <c r="L18" s="2"/>
      <c r="M18" s="2"/>
      <c r="N18" s="2"/>
      <c r="O18" s="2"/>
    </row>
    <row r="19" spans="1:15">
      <c r="A19" s="2"/>
      <c r="B19" s="5"/>
      <c r="C19" s="11"/>
      <c r="D19" s="6"/>
      <c r="E19" s="2"/>
      <c r="F19" s="2"/>
      <c r="G19" s="2"/>
      <c r="H19" s="2"/>
      <c r="I19" s="2"/>
      <c r="J19" s="2"/>
      <c r="K19" s="2"/>
      <c r="L19" s="2"/>
      <c r="M19" s="2"/>
      <c r="N19" s="2"/>
      <c r="O19" s="2"/>
    </row>
    <row r="20" spans="1:15">
      <c r="A20" s="2"/>
      <c r="B20" s="5"/>
      <c r="C20" s="11"/>
      <c r="D20" s="6"/>
      <c r="E20" s="2"/>
      <c r="F20" s="2"/>
      <c r="G20" s="2"/>
      <c r="H20" s="2"/>
      <c r="I20" s="2"/>
      <c r="J20" s="2"/>
      <c r="K20" s="2"/>
      <c r="L20" s="2"/>
      <c r="M20" s="2"/>
      <c r="N20" s="2"/>
      <c r="O20" s="2"/>
    </row>
    <row r="21" spans="1:15">
      <c r="A21" s="2"/>
      <c r="B21" s="5"/>
      <c r="C21" s="11"/>
      <c r="D21" s="6"/>
      <c r="E21" s="2"/>
      <c r="F21" s="2"/>
      <c r="G21" s="2"/>
      <c r="H21" s="2"/>
      <c r="I21" s="2"/>
      <c r="J21" s="2"/>
      <c r="K21" s="2"/>
      <c r="L21" s="2"/>
      <c r="M21" s="2"/>
      <c r="N21" s="2"/>
      <c r="O21" s="2"/>
    </row>
    <row r="22" spans="1:15">
      <c r="A22" s="2"/>
      <c r="B22" s="5"/>
      <c r="C22" s="11"/>
      <c r="D22" s="6"/>
      <c r="E22" s="2"/>
      <c r="F22" s="2"/>
      <c r="G22" s="2"/>
      <c r="H22" s="2"/>
      <c r="I22" s="2"/>
      <c r="J22" s="2"/>
      <c r="K22" s="2"/>
      <c r="L22" s="2"/>
      <c r="M22" s="2"/>
      <c r="N22" s="2"/>
      <c r="O22" s="2"/>
    </row>
    <row r="23" spans="1:15">
      <c r="A23" s="2"/>
      <c r="B23" s="5"/>
      <c r="C23" s="11"/>
      <c r="D23" s="6"/>
      <c r="E23" s="2"/>
      <c r="F23" s="2"/>
      <c r="G23" s="2"/>
      <c r="H23" s="2"/>
      <c r="I23" s="2"/>
      <c r="J23" s="2"/>
      <c r="K23" s="2"/>
      <c r="L23" s="2"/>
      <c r="M23" s="2"/>
      <c r="N23" s="2"/>
      <c r="O23" s="2"/>
    </row>
    <row r="24" spans="1:15">
      <c r="A24" s="2"/>
      <c r="B24" s="5"/>
      <c r="C24" s="11"/>
      <c r="D24" s="6"/>
      <c r="E24" s="2"/>
      <c r="F24" s="2"/>
      <c r="G24" s="2"/>
      <c r="H24" s="2"/>
      <c r="I24" s="2"/>
      <c r="J24" s="2"/>
      <c r="K24" s="2"/>
      <c r="L24" s="2"/>
      <c r="M24" s="2"/>
      <c r="N24" s="2"/>
      <c r="O24" s="2"/>
    </row>
    <row r="25" spans="1:15">
      <c r="A25" s="2"/>
      <c r="B25" s="5"/>
      <c r="C25" s="11"/>
      <c r="D25" s="6"/>
      <c r="E25" s="2"/>
      <c r="F25" s="2"/>
      <c r="G25" s="2"/>
      <c r="H25" s="2"/>
      <c r="I25" s="2"/>
      <c r="J25" s="2"/>
      <c r="K25" s="2"/>
      <c r="L25" s="2"/>
      <c r="M25" s="2"/>
      <c r="N25" s="2"/>
      <c r="O25" s="2"/>
    </row>
    <row r="26" spans="1:15">
      <c r="A26" s="2"/>
      <c r="B26" s="5"/>
      <c r="C26" s="11"/>
      <c r="D26" s="6"/>
      <c r="E26" s="2"/>
      <c r="F26" s="2"/>
      <c r="G26" s="2"/>
      <c r="H26" s="2"/>
      <c r="I26" s="2"/>
      <c r="J26" s="2"/>
      <c r="K26" s="2"/>
      <c r="L26" s="2"/>
      <c r="M26" s="2"/>
      <c r="N26" s="2"/>
      <c r="O26" s="2"/>
    </row>
    <row r="27" spans="1:15">
      <c r="A27" s="2"/>
      <c r="B27" s="5"/>
      <c r="C27" s="11"/>
      <c r="D27" s="6"/>
      <c r="E27" s="2"/>
      <c r="F27" s="2"/>
      <c r="G27" s="2"/>
      <c r="H27" s="2"/>
      <c r="I27" s="2"/>
      <c r="J27" s="2"/>
      <c r="K27" s="2"/>
      <c r="L27" s="2"/>
      <c r="M27" s="2"/>
      <c r="N27" s="2"/>
      <c r="O27" s="2"/>
    </row>
    <row r="28" spans="1:15">
      <c r="A28" s="2"/>
      <c r="B28" s="5"/>
      <c r="C28" s="11"/>
      <c r="D28" s="6"/>
      <c r="E28" s="2"/>
      <c r="F28" s="2"/>
      <c r="G28" s="2"/>
      <c r="H28" s="2"/>
      <c r="I28" s="2"/>
      <c r="J28" s="2"/>
      <c r="K28" s="2"/>
      <c r="L28" s="2"/>
      <c r="M28" s="2"/>
      <c r="N28" s="2"/>
      <c r="O28" s="2"/>
    </row>
    <row r="29" spans="1:15">
      <c r="A29" s="2"/>
      <c r="B29" s="5"/>
      <c r="C29" s="11"/>
      <c r="D29" s="6"/>
      <c r="E29" s="2"/>
      <c r="F29" s="2"/>
      <c r="G29" s="2"/>
      <c r="H29" s="2"/>
      <c r="I29" s="2"/>
      <c r="J29" s="2"/>
      <c r="K29" s="2"/>
      <c r="L29" s="2"/>
      <c r="M29" s="2"/>
      <c r="N29" s="2"/>
      <c r="O29" s="2"/>
    </row>
    <row r="30" spans="1:15">
      <c r="A30" s="2"/>
      <c r="B30" s="5"/>
      <c r="C30" s="11"/>
      <c r="D30" s="6"/>
      <c r="E30" s="2"/>
      <c r="F30" s="2"/>
      <c r="G30" s="2"/>
      <c r="H30" s="2"/>
      <c r="I30" s="2"/>
      <c r="J30" s="2"/>
      <c r="K30" s="2"/>
      <c r="L30" s="2"/>
      <c r="M30" s="2"/>
      <c r="N30" s="2"/>
      <c r="O30" s="2"/>
    </row>
    <row r="31" spans="1:15">
      <c r="A31" s="2"/>
      <c r="B31" s="5"/>
      <c r="C31" s="11"/>
      <c r="D31" s="6"/>
      <c r="E31" s="2"/>
      <c r="F31" s="2"/>
      <c r="G31" s="2"/>
      <c r="H31" s="2"/>
      <c r="I31" s="2"/>
      <c r="J31" s="2"/>
      <c r="K31" s="2"/>
      <c r="L31" s="2"/>
      <c r="M31" s="2"/>
      <c r="N31" s="2"/>
      <c r="O31" s="2"/>
    </row>
    <row r="32" spans="1:15">
      <c r="A32" s="2"/>
      <c r="B32" s="5"/>
      <c r="C32" s="11"/>
      <c r="D32" s="6"/>
      <c r="E32" s="2"/>
      <c r="F32" s="2"/>
      <c r="G32" s="2"/>
      <c r="H32" s="2"/>
      <c r="I32" s="2"/>
      <c r="J32" s="2"/>
      <c r="K32" s="2"/>
      <c r="L32" s="2"/>
      <c r="M32" s="2"/>
      <c r="N32" s="2"/>
      <c r="O32" s="2"/>
    </row>
    <row r="33" spans="1:15">
      <c r="A33" s="2"/>
      <c r="B33" s="5"/>
      <c r="C33" s="11"/>
      <c r="D33" s="6"/>
      <c r="E33" s="2"/>
      <c r="F33" s="2"/>
      <c r="G33" s="2"/>
      <c r="H33" s="2"/>
      <c r="I33" s="2"/>
      <c r="J33" s="2"/>
      <c r="K33" s="2"/>
      <c r="L33" s="2"/>
      <c r="M33" s="2"/>
      <c r="N33" s="2"/>
      <c r="O33" s="2"/>
    </row>
    <row r="34" spans="1:15">
      <c r="A34" s="2"/>
      <c r="B34" s="5"/>
      <c r="C34" s="11"/>
      <c r="D34" s="6"/>
      <c r="E34" s="2"/>
      <c r="F34" s="2"/>
      <c r="G34" s="2"/>
      <c r="H34" s="2"/>
      <c r="I34" s="2"/>
      <c r="J34" s="2"/>
      <c r="K34" s="2"/>
      <c r="L34" s="2"/>
      <c r="M34" s="2"/>
      <c r="N34" s="2"/>
      <c r="O34" s="2"/>
    </row>
    <row r="35" spans="1:15">
      <c r="A35" s="2"/>
      <c r="B35" s="5"/>
      <c r="C35" s="11"/>
      <c r="D35" s="6"/>
      <c r="E35" s="2"/>
      <c r="F35" s="2"/>
      <c r="G35" s="2"/>
      <c r="H35" s="2"/>
      <c r="I35" s="2"/>
      <c r="J35" s="2"/>
      <c r="K35" s="2"/>
      <c r="L35" s="2"/>
      <c r="M35" s="2"/>
      <c r="N35" s="2"/>
      <c r="O35" s="2"/>
    </row>
    <row r="36" spans="1:15">
      <c r="A36" s="2"/>
      <c r="B36" s="5"/>
      <c r="C36" s="11"/>
      <c r="D36" s="6"/>
      <c r="E36" s="2"/>
      <c r="F36" s="2"/>
      <c r="G36" s="2"/>
      <c r="H36" s="2"/>
      <c r="I36" s="2"/>
      <c r="J36" s="2"/>
      <c r="K36" s="2"/>
      <c r="L36" s="2"/>
      <c r="M36" s="2"/>
      <c r="N36" s="2"/>
      <c r="O36" s="2"/>
    </row>
    <row r="37" spans="1:15">
      <c r="A37" s="2"/>
      <c r="B37" s="5"/>
      <c r="C37" s="11"/>
      <c r="D37" s="6"/>
      <c r="E37" s="2"/>
      <c r="F37" s="2"/>
      <c r="G37" s="2"/>
      <c r="H37" s="2"/>
      <c r="I37" s="2"/>
      <c r="J37" s="2"/>
      <c r="K37" s="2"/>
      <c r="L37" s="2"/>
      <c r="M37" s="2"/>
      <c r="N37" s="2"/>
      <c r="O37" s="2"/>
    </row>
    <row r="38" spans="1:15">
      <c r="A38" s="2"/>
      <c r="B38" s="5"/>
      <c r="C38" s="11"/>
      <c r="D38" s="6"/>
      <c r="E38" s="2"/>
      <c r="F38" s="2"/>
      <c r="G38" s="2"/>
      <c r="H38" s="2"/>
      <c r="I38" s="2"/>
      <c r="J38" s="2"/>
      <c r="K38" s="2"/>
      <c r="L38" s="2"/>
      <c r="M38" s="2"/>
      <c r="N38" s="2"/>
      <c r="O38" s="2"/>
    </row>
    <row r="39" spans="1:15">
      <c r="A39" s="2"/>
      <c r="B39" s="5"/>
      <c r="C39" s="11"/>
      <c r="D39" s="6"/>
      <c r="E39" s="2"/>
      <c r="F39" s="2"/>
      <c r="G39" s="2"/>
      <c r="H39" s="2"/>
      <c r="I39" s="2"/>
      <c r="J39" s="2"/>
      <c r="K39" s="2"/>
      <c r="L39" s="2"/>
      <c r="M39" s="2"/>
      <c r="N39" s="2"/>
      <c r="O39" s="2"/>
    </row>
    <row r="40" spans="1:15">
      <c r="A40" s="2"/>
      <c r="B40" s="5"/>
      <c r="C40" s="11"/>
      <c r="D40" s="6"/>
      <c r="E40" s="2"/>
      <c r="F40" s="2"/>
      <c r="G40" s="2"/>
      <c r="H40" s="2"/>
      <c r="I40" s="2"/>
      <c r="J40" s="2"/>
      <c r="K40" s="2"/>
      <c r="L40" s="2"/>
      <c r="M40" s="2"/>
      <c r="N40" s="2"/>
      <c r="O40" s="2"/>
    </row>
    <row r="41" spans="1:15">
      <c r="A41" s="2"/>
      <c r="B41" s="5"/>
      <c r="C41" s="11"/>
      <c r="D41" s="6"/>
      <c r="E41" s="2"/>
      <c r="F41" s="2"/>
      <c r="G41" s="2"/>
      <c r="H41" s="2"/>
      <c r="I41" s="2"/>
      <c r="J41" s="2"/>
      <c r="K41" s="2"/>
      <c r="L41" s="2"/>
      <c r="M41" s="2"/>
      <c r="N41" s="2"/>
      <c r="O41" s="2"/>
    </row>
    <row r="42" spans="1:15">
      <c r="A42" s="2"/>
      <c r="B42" s="5"/>
      <c r="C42" s="11"/>
      <c r="D42" s="6"/>
      <c r="E42" s="2"/>
      <c r="F42" s="2"/>
      <c r="G42" s="2"/>
      <c r="H42" s="2"/>
      <c r="I42" s="2"/>
      <c r="J42" s="2"/>
      <c r="K42" s="2"/>
      <c r="L42" s="2"/>
      <c r="M42" s="2"/>
      <c r="N42" s="2"/>
      <c r="O42" s="2"/>
    </row>
    <row r="43" spans="1:15">
      <c r="A43" s="2"/>
      <c r="B43" s="5"/>
      <c r="C43" s="11"/>
      <c r="D43" s="6"/>
      <c r="E43" s="2"/>
      <c r="F43" s="2"/>
      <c r="G43" s="2"/>
      <c r="H43" s="2"/>
      <c r="I43" s="2"/>
      <c r="J43" s="2"/>
      <c r="K43" s="2"/>
      <c r="L43" s="2"/>
      <c r="M43" s="2"/>
      <c r="N43" s="2"/>
      <c r="O43" s="2"/>
    </row>
    <row r="44" spans="1:15">
      <c r="A44" s="2"/>
      <c r="B44" s="5"/>
      <c r="C44" s="11"/>
      <c r="D44" s="6"/>
      <c r="E44" s="2"/>
      <c r="F44" s="2"/>
      <c r="G44" s="2"/>
      <c r="H44" s="2"/>
      <c r="I44" s="2"/>
      <c r="J44" s="2"/>
      <c r="K44" s="2"/>
      <c r="L44" s="2"/>
      <c r="M44" s="2"/>
      <c r="N44" s="2"/>
      <c r="O44" s="2"/>
    </row>
    <row r="45" spans="1:15">
      <c r="A45" s="2"/>
      <c r="B45" s="5"/>
      <c r="C45" s="11"/>
      <c r="D45" s="6"/>
      <c r="E45" s="2"/>
      <c r="F45" s="2"/>
      <c r="G45" s="2"/>
      <c r="H45" s="2"/>
      <c r="I45" s="2"/>
      <c r="J45" s="2"/>
      <c r="K45" s="2"/>
      <c r="L45" s="2"/>
      <c r="M45" s="2"/>
      <c r="N45" s="2"/>
      <c r="O45" s="2"/>
    </row>
    <row r="46" spans="1:15">
      <c r="A46" s="2"/>
      <c r="B46" s="5"/>
      <c r="C46" s="11"/>
      <c r="D46" s="6"/>
      <c r="E46" s="2"/>
      <c r="F46" s="2"/>
      <c r="G46" s="2"/>
      <c r="H46" s="2"/>
      <c r="I46" s="2"/>
      <c r="J46" s="2"/>
      <c r="K46" s="2"/>
      <c r="L46" s="2"/>
      <c r="M46" s="2"/>
      <c r="N46" s="2"/>
      <c r="O46" s="2"/>
    </row>
    <row r="47" spans="1:15">
      <c r="A47" s="2"/>
      <c r="B47" s="5"/>
      <c r="C47" s="11"/>
      <c r="D47" s="6"/>
      <c r="E47" s="2"/>
      <c r="F47" s="2"/>
      <c r="G47" s="2"/>
      <c r="H47" s="2"/>
      <c r="I47" s="2"/>
      <c r="J47" s="2"/>
      <c r="K47" s="2"/>
      <c r="L47" s="2"/>
      <c r="M47" s="2"/>
      <c r="N47" s="2"/>
      <c r="O47" s="2"/>
    </row>
    <row r="48" spans="1:15">
      <c r="A48" s="2"/>
      <c r="B48" s="5"/>
      <c r="C48" s="11"/>
      <c r="D48" s="6"/>
      <c r="E48" s="2"/>
      <c r="F48" s="2"/>
      <c r="G48" s="2"/>
      <c r="H48" s="2"/>
      <c r="I48" s="2"/>
      <c r="J48" s="2"/>
      <c r="K48" s="2"/>
      <c r="L48" s="2"/>
      <c r="M48" s="2"/>
      <c r="N48" s="2"/>
      <c r="O48" s="2"/>
    </row>
    <row r="49" spans="1:15">
      <c r="A49" s="2"/>
      <c r="B49" s="5"/>
      <c r="C49" s="11"/>
      <c r="D49" s="6"/>
      <c r="E49" s="2"/>
      <c r="F49" s="2"/>
      <c r="G49" s="2"/>
      <c r="H49" s="2"/>
      <c r="I49" s="2"/>
      <c r="J49" s="2"/>
      <c r="K49" s="2"/>
      <c r="L49" s="2"/>
      <c r="M49" s="2"/>
      <c r="N49" s="2"/>
      <c r="O49" s="2"/>
    </row>
    <row r="50" spans="1:15">
      <c r="A50" s="2"/>
      <c r="B50" s="5"/>
      <c r="C50" s="11"/>
      <c r="D50" s="6"/>
      <c r="E50" s="2"/>
      <c r="F50" s="2"/>
      <c r="G50" s="2"/>
      <c r="H50" s="2"/>
      <c r="I50" s="2"/>
      <c r="J50" s="2"/>
      <c r="K50" s="2"/>
      <c r="L50" s="2"/>
      <c r="M50" s="2"/>
      <c r="N50" s="2"/>
      <c r="O50" s="2"/>
    </row>
    <row r="51" spans="1:15">
      <c r="A51" s="2"/>
      <c r="B51" s="5"/>
      <c r="C51" s="11"/>
      <c r="D51" s="6"/>
      <c r="E51" s="2"/>
      <c r="F51" s="2"/>
      <c r="G51" s="2"/>
      <c r="H51" s="2"/>
      <c r="I51" s="2"/>
      <c r="J51" s="2"/>
      <c r="K51" s="2"/>
      <c r="L51" s="2"/>
      <c r="M51" s="2"/>
      <c r="N51" s="2"/>
      <c r="O51" s="2"/>
    </row>
    <row r="52" spans="1:15">
      <c r="A52" s="2"/>
      <c r="B52" s="5"/>
      <c r="C52" s="11"/>
      <c r="D52" s="6"/>
      <c r="E52" s="2"/>
      <c r="F52" s="2"/>
      <c r="G52" s="2"/>
      <c r="H52" s="2"/>
      <c r="I52" s="2"/>
      <c r="J52" s="2"/>
      <c r="K52" s="2"/>
      <c r="L52" s="2"/>
      <c r="M52" s="2"/>
      <c r="N52" s="2"/>
      <c r="O52" s="2"/>
    </row>
    <row r="53" spans="1:15">
      <c r="A53" s="2"/>
      <c r="B53" s="5"/>
      <c r="C53" s="11"/>
      <c r="D53" s="6"/>
      <c r="E53" s="2"/>
      <c r="F53" s="2"/>
      <c r="G53" s="2"/>
      <c r="H53" s="2"/>
      <c r="I53" s="2"/>
      <c r="J53" s="2"/>
      <c r="K53" s="2"/>
      <c r="L53" s="2"/>
      <c r="M53" s="2"/>
      <c r="N53" s="2"/>
      <c r="O53" s="2"/>
    </row>
    <row r="54" spans="1:15">
      <c r="A54" s="2"/>
      <c r="B54" s="5"/>
      <c r="C54" s="11"/>
      <c r="D54" s="6"/>
      <c r="E54" s="2"/>
      <c r="F54" s="2"/>
      <c r="G54" s="2"/>
      <c r="H54" s="2"/>
      <c r="I54" s="2"/>
      <c r="J54" s="2"/>
      <c r="K54" s="2"/>
      <c r="L54" s="2"/>
      <c r="M54" s="2"/>
      <c r="N54" s="2"/>
      <c r="O54" s="2"/>
    </row>
    <row r="55" spans="1:15">
      <c r="A55" s="2"/>
      <c r="B55" s="5"/>
      <c r="C55" s="11"/>
      <c r="D55" s="6"/>
      <c r="E55" s="2"/>
      <c r="F55" s="2"/>
      <c r="G55" s="2"/>
      <c r="H55" s="2"/>
      <c r="I55" s="2"/>
      <c r="J55" s="2"/>
      <c r="K55" s="2"/>
      <c r="L55" s="2"/>
      <c r="M55" s="2"/>
      <c r="N55" s="2"/>
      <c r="O55" s="2"/>
    </row>
    <row r="56" spans="1:15">
      <c r="A56" s="2"/>
      <c r="B56" s="5"/>
      <c r="C56" s="11"/>
      <c r="D56" s="6"/>
      <c r="E56" s="2"/>
      <c r="F56" s="2"/>
      <c r="G56" s="2"/>
      <c r="H56" s="2"/>
      <c r="I56" s="2"/>
      <c r="J56" s="2"/>
      <c r="K56" s="2"/>
      <c r="L56" s="2"/>
      <c r="M56" s="2"/>
      <c r="N56" s="2"/>
      <c r="O56" s="2"/>
    </row>
    <row r="57" spans="1:15">
      <c r="A57" s="2"/>
      <c r="B57" s="5"/>
      <c r="C57" s="11"/>
      <c r="D57" s="6"/>
      <c r="E57" s="2"/>
      <c r="F57" s="2"/>
      <c r="G57" s="2"/>
      <c r="H57" s="2"/>
      <c r="I57" s="2"/>
      <c r="J57" s="2"/>
      <c r="K57" s="2"/>
      <c r="L57" s="2"/>
      <c r="M57" s="2"/>
      <c r="N57" s="2"/>
      <c r="O57" s="2"/>
    </row>
    <row r="58" spans="1:15">
      <c r="A58" s="2"/>
      <c r="B58" s="5"/>
      <c r="C58" s="11"/>
      <c r="D58" s="6"/>
      <c r="E58" s="2"/>
      <c r="F58" s="2"/>
      <c r="G58" s="2"/>
      <c r="H58" s="2"/>
      <c r="I58" s="2"/>
      <c r="J58" s="2"/>
      <c r="K58" s="2"/>
      <c r="L58" s="2"/>
      <c r="M58" s="2"/>
      <c r="N58" s="2"/>
      <c r="O58" s="2"/>
    </row>
    <row r="59" spans="1:15">
      <c r="A59" s="2"/>
      <c r="B59" s="5"/>
      <c r="C59" s="11"/>
      <c r="D59" s="6"/>
      <c r="E59" s="2"/>
      <c r="F59" s="2"/>
      <c r="G59" s="2"/>
      <c r="H59" s="2"/>
      <c r="I59" s="2"/>
      <c r="J59" s="2"/>
      <c r="K59" s="2"/>
      <c r="L59" s="2"/>
      <c r="M59" s="2"/>
      <c r="N59" s="2"/>
      <c r="O59" s="2"/>
    </row>
    <row r="60" spans="1:15">
      <c r="A60" s="2"/>
      <c r="B60" s="5"/>
      <c r="C60" s="11"/>
      <c r="D60" s="6"/>
      <c r="E60" s="2"/>
      <c r="F60" s="2"/>
      <c r="G60" s="2"/>
      <c r="H60" s="2"/>
      <c r="I60" s="2"/>
      <c r="J60" s="2"/>
      <c r="K60" s="2"/>
      <c r="L60" s="2"/>
      <c r="M60" s="2"/>
      <c r="N60" s="2"/>
      <c r="O60" s="2"/>
    </row>
    <row r="61" spans="1:15">
      <c r="A61" s="2"/>
      <c r="B61" s="5"/>
      <c r="C61" s="11"/>
      <c r="D61" s="6"/>
      <c r="E61" s="2"/>
      <c r="F61" s="2"/>
      <c r="G61" s="2"/>
      <c r="H61" s="2"/>
      <c r="I61" s="2"/>
      <c r="J61" s="2"/>
      <c r="K61" s="2"/>
      <c r="L61" s="2"/>
      <c r="M61" s="2"/>
      <c r="N61" s="2"/>
      <c r="O61" s="2"/>
    </row>
    <row r="62" spans="1:15">
      <c r="A62" s="2"/>
      <c r="B62" s="5"/>
      <c r="C62" s="11"/>
      <c r="D62" s="6"/>
      <c r="E62" s="2"/>
      <c r="F62" s="2"/>
      <c r="G62" s="2"/>
      <c r="H62" s="2"/>
      <c r="I62" s="2"/>
      <c r="J62" s="2"/>
      <c r="K62" s="2"/>
      <c r="L62" s="2"/>
      <c r="M62" s="2"/>
      <c r="N62" s="2"/>
      <c r="O62" s="2"/>
    </row>
    <row r="63" spans="1:15">
      <c r="A63" s="2"/>
      <c r="B63" s="5"/>
      <c r="C63" s="11"/>
      <c r="D63" s="6"/>
      <c r="E63" s="2"/>
      <c r="F63" s="2"/>
      <c r="G63" s="2"/>
      <c r="H63" s="2"/>
      <c r="I63" s="2"/>
      <c r="J63" s="2"/>
      <c r="K63" s="2"/>
      <c r="L63" s="2"/>
      <c r="M63" s="2"/>
      <c r="N63" s="2"/>
      <c r="O63" s="2"/>
    </row>
    <row r="64" spans="1:15">
      <c r="A64" s="2"/>
      <c r="B64" s="5"/>
      <c r="C64" s="11"/>
      <c r="D64" s="6"/>
      <c r="E64" s="2"/>
      <c r="F64" s="2"/>
      <c r="G64" s="2"/>
      <c r="H64" s="2"/>
      <c r="I64" s="2"/>
      <c r="J64" s="2"/>
      <c r="K64" s="2"/>
      <c r="L64" s="2"/>
      <c r="M64" s="2"/>
      <c r="N64" s="2"/>
      <c r="O64" s="2"/>
    </row>
    <row r="65" spans="1:15">
      <c r="A65" s="2"/>
      <c r="B65" s="5"/>
      <c r="C65" s="11"/>
      <c r="D65" s="6"/>
      <c r="E65" s="2"/>
      <c r="F65" s="2"/>
      <c r="G65" s="2"/>
      <c r="H65" s="2"/>
      <c r="I65" s="2"/>
      <c r="J65" s="2"/>
      <c r="K65" s="2"/>
      <c r="L65" s="2"/>
      <c r="M65" s="2"/>
      <c r="N65" s="2"/>
      <c r="O65" s="2"/>
    </row>
    <row r="66" spans="1:15">
      <c r="A66" s="2"/>
      <c r="B66" s="5"/>
      <c r="C66" s="11"/>
      <c r="D66" s="6"/>
      <c r="E66" s="2"/>
      <c r="F66" s="2"/>
      <c r="G66" s="2"/>
      <c r="H66" s="2"/>
      <c r="I66" s="2"/>
      <c r="J66" s="2"/>
      <c r="K66" s="2"/>
      <c r="L66" s="2"/>
      <c r="M66" s="2"/>
      <c r="N66" s="2"/>
      <c r="O66" s="2"/>
    </row>
    <row r="67" spans="1:15">
      <c r="A67" s="2"/>
      <c r="B67" s="5"/>
      <c r="C67" s="11"/>
      <c r="D67" s="6"/>
      <c r="E67" s="2"/>
      <c r="F67" s="2"/>
      <c r="G67" s="2"/>
      <c r="H67" s="2"/>
      <c r="I67" s="2"/>
      <c r="J67" s="2"/>
      <c r="K67" s="2"/>
      <c r="L67" s="2"/>
      <c r="M67" s="2"/>
      <c r="N67" s="2"/>
      <c r="O67" s="2"/>
    </row>
    <row r="68" spans="1:15">
      <c r="A68" s="2"/>
      <c r="B68" s="5"/>
      <c r="C68" s="11"/>
      <c r="D68" s="6"/>
      <c r="E68" s="2"/>
      <c r="F68" s="2"/>
      <c r="G68" s="2"/>
      <c r="H68" s="2"/>
      <c r="I68" s="2"/>
      <c r="J68" s="2"/>
      <c r="K68" s="2"/>
      <c r="L68" s="2"/>
      <c r="M68" s="2"/>
      <c r="N68" s="2"/>
      <c r="O68" s="2"/>
    </row>
    <row r="69" spans="1:15">
      <c r="A69" s="2"/>
      <c r="B69" s="5"/>
      <c r="C69" s="11"/>
      <c r="D69" s="6"/>
      <c r="E69" s="2"/>
      <c r="F69" s="2"/>
      <c r="G69" s="2"/>
      <c r="H69" s="2"/>
      <c r="I69" s="2"/>
      <c r="J69" s="2"/>
      <c r="K69" s="2"/>
      <c r="L69" s="2"/>
      <c r="M69" s="2"/>
      <c r="N69" s="2"/>
      <c r="O69" s="2"/>
    </row>
    <row r="70" spans="1:15">
      <c r="A70" s="2"/>
      <c r="B70" s="5"/>
      <c r="C70" s="11"/>
      <c r="D70" s="6"/>
      <c r="E70" s="2"/>
      <c r="F70" s="2"/>
      <c r="G70" s="2"/>
      <c r="H70" s="2"/>
      <c r="I70" s="2"/>
      <c r="J70" s="2"/>
      <c r="K70" s="2"/>
      <c r="L70" s="2"/>
      <c r="M70" s="2"/>
      <c r="N70" s="2"/>
      <c r="O70" s="2"/>
    </row>
    <row r="71" spans="1:15">
      <c r="A71" s="2"/>
      <c r="B71" s="5"/>
      <c r="C71" s="11"/>
      <c r="D71" s="6"/>
      <c r="E71" s="2"/>
      <c r="F71" s="2"/>
      <c r="G71" s="2"/>
      <c r="H71" s="2"/>
      <c r="I71" s="2"/>
      <c r="J71" s="2"/>
      <c r="K71" s="2"/>
      <c r="L71" s="2"/>
      <c r="M71" s="2"/>
      <c r="N71" s="2"/>
      <c r="O71" s="2"/>
    </row>
    <row r="72" spans="1:15">
      <c r="A72" s="2"/>
      <c r="B72" s="5"/>
      <c r="C72" s="11"/>
      <c r="D72" s="6"/>
      <c r="E72" s="2"/>
      <c r="F72" s="2"/>
      <c r="G72" s="2"/>
      <c r="H72" s="2"/>
      <c r="I72" s="2"/>
      <c r="J72" s="2"/>
      <c r="K72" s="2"/>
      <c r="L72" s="2"/>
      <c r="M72" s="2"/>
      <c r="N72" s="2"/>
      <c r="O72" s="2"/>
    </row>
    <row r="73" spans="1:15">
      <c r="A73" s="2"/>
      <c r="B73" s="5"/>
      <c r="C73" s="11"/>
      <c r="D73" s="6"/>
      <c r="E73" s="2"/>
      <c r="F73" s="2"/>
      <c r="G73" s="2"/>
      <c r="H73" s="2"/>
      <c r="I73" s="2"/>
      <c r="J73" s="2"/>
      <c r="K73" s="2"/>
      <c r="L73" s="2"/>
      <c r="M73" s="2"/>
      <c r="N73" s="2"/>
      <c r="O73" s="2"/>
    </row>
    <row r="74" spans="1:15">
      <c r="A74" s="2"/>
      <c r="B74" s="5"/>
      <c r="C74" s="11"/>
      <c r="D74" s="6"/>
      <c r="E74" s="2"/>
      <c r="F74" s="2"/>
      <c r="G74" s="2"/>
      <c r="H74" s="2"/>
      <c r="I74" s="2"/>
      <c r="J74" s="2"/>
      <c r="K74" s="2"/>
      <c r="L74" s="2"/>
      <c r="M74" s="2"/>
      <c r="N74" s="2"/>
      <c r="O74" s="2"/>
    </row>
    <row r="75" spans="1:15">
      <c r="A75" s="2"/>
      <c r="B75" s="5"/>
      <c r="C75" s="11"/>
      <c r="D75" s="6"/>
      <c r="E75" s="2"/>
      <c r="F75" s="2"/>
      <c r="G75" s="2"/>
      <c r="H75" s="2"/>
      <c r="I75" s="2"/>
      <c r="J75" s="2"/>
      <c r="K75" s="2"/>
      <c r="L75" s="2"/>
      <c r="M75" s="2"/>
      <c r="N75" s="2"/>
      <c r="O75" s="2"/>
    </row>
    <row r="76" spans="1:15">
      <c r="A76" s="2"/>
      <c r="B76" s="5"/>
      <c r="C76" s="11"/>
      <c r="D76" s="6"/>
      <c r="E76" s="2"/>
      <c r="F76" s="2"/>
      <c r="G76" s="2"/>
      <c r="H76" s="2"/>
      <c r="I76" s="2"/>
      <c r="J76" s="2"/>
      <c r="K76" s="2"/>
      <c r="L76" s="2"/>
      <c r="M76" s="2"/>
      <c r="N76" s="2"/>
      <c r="O76" s="2"/>
    </row>
    <row r="77" spans="1:15">
      <c r="A77" s="2"/>
      <c r="B77" s="5"/>
      <c r="C77" s="11"/>
      <c r="D77" s="6"/>
      <c r="E77" s="2"/>
      <c r="F77" s="2"/>
      <c r="G77" s="2"/>
      <c r="H77" s="2"/>
      <c r="I77" s="2"/>
      <c r="J77" s="2"/>
      <c r="K77" s="2"/>
      <c r="L77" s="2"/>
      <c r="M77" s="2"/>
      <c r="N77" s="2"/>
      <c r="O77" s="2"/>
    </row>
    <row r="78" spans="1:15">
      <c r="A78" s="2"/>
      <c r="B78" s="5"/>
      <c r="C78" s="11"/>
      <c r="D78" s="6"/>
      <c r="E78" s="2"/>
      <c r="F78" s="2"/>
      <c r="G78" s="2"/>
      <c r="H78" s="2"/>
      <c r="I78" s="2"/>
      <c r="J78" s="2"/>
      <c r="K78" s="2"/>
      <c r="L78" s="2"/>
      <c r="M78" s="2"/>
      <c r="N78" s="2"/>
      <c r="O78" s="2"/>
    </row>
    <row r="79" spans="1:15">
      <c r="A79" s="2"/>
      <c r="B79" s="5"/>
      <c r="C79" s="11"/>
      <c r="D79" s="6"/>
      <c r="E79" s="2"/>
      <c r="F79" s="2"/>
      <c r="G79" s="2"/>
      <c r="H79" s="2"/>
      <c r="I79" s="2"/>
      <c r="J79" s="2"/>
      <c r="K79" s="2"/>
      <c r="L79" s="2"/>
      <c r="M79" s="2"/>
      <c r="N79" s="2"/>
      <c r="O79" s="2"/>
    </row>
    <row r="80" spans="1:15">
      <c r="A80" s="2"/>
      <c r="B80" s="5"/>
      <c r="C80" s="11"/>
      <c r="D80" s="6"/>
      <c r="E80" s="2"/>
      <c r="F80" s="2"/>
      <c r="G80" s="2"/>
      <c r="H80" s="2"/>
      <c r="I80" s="2"/>
      <c r="J80" s="2"/>
      <c r="K80" s="2"/>
      <c r="L80" s="2"/>
      <c r="M80" s="2"/>
      <c r="N80" s="2"/>
      <c r="O80" s="2"/>
    </row>
    <row r="81" spans="1:15">
      <c r="A81" s="2"/>
      <c r="B81" s="5"/>
      <c r="C81" s="11"/>
      <c r="D81" s="6"/>
      <c r="E81" s="2"/>
      <c r="F81" s="2"/>
      <c r="G81" s="2"/>
      <c r="H81" s="2"/>
      <c r="I81" s="2"/>
      <c r="J81" s="2"/>
      <c r="K81" s="2"/>
      <c r="L81" s="2"/>
      <c r="M81" s="2"/>
      <c r="N81" s="2"/>
      <c r="O81" s="2"/>
    </row>
    <row r="82" spans="1:15">
      <c r="A82" s="2"/>
      <c r="B82" s="5"/>
      <c r="C82" s="11"/>
      <c r="D82" s="6"/>
      <c r="E82" s="2"/>
      <c r="F82" s="2"/>
      <c r="G82" s="2"/>
      <c r="H82" s="2"/>
      <c r="I82" s="2"/>
      <c r="J82" s="2"/>
      <c r="K82" s="2"/>
      <c r="L82" s="2"/>
      <c r="M82" s="2"/>
      <c r="N82" s="2"/>
      <c r="O82" s="2"/>
    </row>
    <row r="83" spans="1:15">
      <c r="A83" s="2"/>
      <c r="B83" s="5"/>
      <c r="C83" s="11"/>
      <c r="D83" s="6"/>
      <c r="E83" s="2"/>
      <c r="F83" s="2"/>
      <c r="G83" s="2"/>
      <c r="H83" s="2"/>
      <c r="I83" s="2"/>
      <c r="J83" s="2"/>
      <c r="K83" s="2"/>
      <c r="L83" s="2"/>
      <c r="M83" s="2"/>
      <c r="N83" s="2"/>
      <c r="O83" s="2"/>
    </row>
    <row r="84" spans="1:15">
      <c r="A84" s="2"/>
      <c r="B84" s="5"/>
      <c r="C84" s="11"/>
      <c r="D84" s="6"/>
      <c r="E84" s="2"/>
      <c r="F84" s="2"/>
      <c r="G84" s="2"/>
      <c r="H84" s="2"/>
      <c r="I84" s="2"/>
      <c r="J84" s="2"/>
      <c r="K84" s="2"/>
      <c r="L84" s="2"/>
      <c r="M84" s="2"/>
      <c r="N84" s="2"/>
      <c r="O84" s="2"/>
    </row>
    <row r="85" spans="1:15">
      <c r="A85" s="2"/>
      <c r="B85" s="5"/>
      <c r="C85" s="11"/>
      <c r="D85" s="6"/>
      <c r="E85" s="2"/>
      <c r="F85" s="2"/>
      <c r="G85" s="2"/>
      <c r="H85" s="2"/>
      <c r="I85" s="2"/>
      <c r="J85" s="2"/>
      <c r="K85" s="2"/>
      <c r="L85" s="2"/>
      <c r="M85" s="2"/>
      <c r="N85" s="2"/>
      <c r="O85" s="2"/>
    </row>
    <row r="86" spans="1:15">
      <c r="A86" s="2"/>
      <c r="B86" s="5"/>
      <c r="C86" s="11"/>
      <c r="D86" s="6"/>
      <c r="E86" s="2"/>
      <c r="F86" s="2"/>
      <c r="G86" s="2"/>
      <c r="H86" s="2"/>
      <c r="I86" s="2"/>
      <c r="J86" s="2"/>
      <c r="K86" s="2"/>
      <c r="L86" s="2"/>
      <c r="M86" s="2"/>
      <c r="N86" s="2"/>
      <c r="O86" s="2"/>
    </row>
    <row r="87" spans="1:15">
      <c r="A87" s="2"/>
      <c r="B87" s="5"/>
      <c r="C87" s="11"/>
      <c r="D87" s="6"/>
      <c r="E87" s="2"/>
      <c r="F87" s="2"/>
      <c r="G87" s="2"/>
      <c r="H87" s="2"/>
      <c r="I87" s="2"/>
      <c r="J87" s="2"/>
      <c r="K87" s="2"/>
      <c r="L87" s="2"/>
      <c r="M87" s="2"/>
      <c r="N87" s="2"/>
      <c r="O87" s="2"/>
    </row>
    <row r="88" spans="1:15">
      <c r="A88" s="2"/>
      <c r="B88" s="5"/>
      <c r="C88" s="11"/>
      <c r="D88" s="6"/>
      <c r="E88" s="2"/>
      <c r="F88" s="2"/>
      <c r="G88" s="2"/>
      <c r="H88" s="2"/>
      <c r="I88" s="2"/>
      <c r="J88" s="2"/>
      <c r="K88" s="2"/>
      <c r="L88" s="2"/>
      <c r="M88" s="2"/>
      <c r="N88" s="2"/>
      <c r="O88" s="2"/>
    </row>
    <row r="89" spans="1:15">
      <c r="A89" s="2"/>
      <c r="B89" s="5"/>
      <c r="C89" s="11"/>
      <c r="D89" s="6"/>
      <c r="E89" s="2"/>
      <c r="F89" s="2"/>
      <c r="G89" s="2"/>
      <c r="H89" s="2"/>
      <c r="I89" s="2"/>
      <c r="J89" s="2"/>
      <c r="K89" s="2"/>
      <c r="L89" s="2"/>
      <c r="M89" s="2"/>
      <c r="N89" s="2"/>
      <c r="O89" s="2"/>
    </row>
    <row r="90" spans="1:15">
      <c r="A90" s="2"/>
      <c r="B90" s="5"/>
      <c r="C90" s="11"/>
      <c r="D90" s="6"/>
      <c r="E90" s="2"/>
      <c r="F90" s="2"/>
      <c r="G90" s="2"/>
      <c r="H90" s="2"/>
      <c r="I90" s="2"/>
      <c r="J90" s="2"/>
      <c r="K90" s="2"/>
      <c r="L90" s="2"/>
      <c r="M90" s="2"/>
      <c r="N90" s="2"/>
      <c r="O90" s="2"/>
    </row>
    <row r="91" spans="1:15">
      <c r="A91" s="2"/>
      <c r="B91" s="5"/>
      <c r="C91" s="11"/>
      <c r="D91" s="6"/>
      <c r="E91" s="2"/>
      <c r="F91" s="2"/>
      <c r="G91" s="2"/>
      <c r="H91" s="2"/>
      <c r="I91" s="2"/>
      <c r="J91" s="2"/>
      <c r="K91" s="2"/>
      <c r="L91" s="2"/>
      <c r="M91" s="2"/>
      <c r="N91" s="2"/>
      <c r="O91" s="2"/>
    </row>
    <row r="92" spans="1:15">
      <c r="A92" s="2"/>
      <c r="B92" s="5"/>
      <c r="C92" s="11"/>
      <c r="D92" s="6"/>
      <c r="E92" s="2"/>
      <c r="F92" s="2"/>
      <c r="G92" s="2"/>
      <c r="H92" s="2"/>
      <c r="I92" s="2"/>
      <c r="J92" s="2"/>
      <c r="K92" s="2"/>
      <c r="L92" s="2"/>
      <c r="M92" s="2"/>
      <c r="N92" s="2"/>
      <c r="O92" s="2"/>
    </row>
    <row r="93" spans="1:15">
      <c r="A93" s="2"/>
      <c r="B93" s="5"/>
      <c r="C93" s="11"/>
      <c r="D93" s="6"/>
      <c r="E93" s="2"/>
      <c r="F93" s="2"/>
      <c r="G93" s="2"/>
      <c r="H93" s="2"/>
      <c r="I93" s="2"/>
      <c r="J93" s="2"/>
      <c r="K93" s="2"/>
      <c r="L93" s="2"/>
      <c r="M93" s="2"/>
      <c r="N93" s="2"/>
      <c r="O93" s="2"/>
    </row>
    <row r="94" spans="1:15">
      <c r="A94" s="2"/>
      <c r="B94" s="5"/>
      <c r="C94" s="11"/>
      <c r="D94" s="6"/>
      <c r="E94" s="2"/>
      <c r="F94" s="2"/>
      <c r="G94" s="2"/>
      <c r="H94" s="2"/>
      <c r="I94" s="2"/>
      <c r="J94" s="2"/>
      <c r="K94" s="2"/>
      <c r="L94" s="2"/>
      <c r="M94" s="2"/>
      <c r="N94" s="2"/>
      <c r="O94" s="2"/>
    </row>
    <row r="95" spans="1:15">
      <c r="A95" s="2"/>
      <c r="B95" s="5"/>
      <c r="C95" s="11"/>
      <c r="D95" s="6"/>
      <c r="E95" s="2"/>
      <c r="F95" s="2"/>
      <c r="G95" s="2"/>
      <c r="H95" s="2"/>
      <c r="I95" s="2"/>
      <c r="J95" s="2"/>
      <c r="K95" s="2"/>
      <c r="L95" s="2"/>
      <c r="M95" s="2"/>
      <c r="N95" s="2"/>
      <c r="O95" s="2"/>
    </row>
    <row r="96" spans="1:15">
      <c r="A96" s="2"/>
      <c r="B96" s="5"/>
      <c r="C96" s="11"/>
      <c r="D96" s="6"/>
      <c r="E96" s="2"/>
      <c r="F96" s="2"/>
      <c r="G96" s="2"/>
      <c r="H96" s="2"/>
      <c r="I96" s="2"/>
      <c r="J96" s="2"/>
      <c r="K96" s="2"/>
      <c r="L96" s="2"/>
      <c r="M96" s="2"/>
      <c r="N96" s="2"/>
      <c r="O96" s="2"/>
    </row>
    <row r="97" spans="1:15">
      <c r="A97" s="2"/>
      <c r="B97" s="5"/>
      <c r="C97" s="11"/>
      <c r="D97" s="6"/>
      <c r="E97" s="2"/>
      <c r="F97" s="2"/>
      <c r="G97" s="2"/>
      <c r="H97" s="2"/>
      <c r="I97" s="2"/>
      <c r="J97" s="2"/>
      <c r="K97" s="2"/>
      <c r="L97" s="2"/>
      <c r="M97" s="2"/>
      <c r="N97" s="2"/>
      <c r="O97" s="2"/>
    </row>
    <row r="98" spans="1:15">
      <c r="A98" s="2"/>
      <c r="B98" s="5"/>
      <c r="C98" s="11"/>
      <c r="D98" s="6"/>
      <c r="E98" s="2"/>
      <c r="F98" s="2"/>
      <c r="G98" s="2"/>
      <c r="H98" s="2"/>
      <c r="I98" s="2"/>
      <c r="J98" s="2"/>
      <c r="K98" s="2"/>
      <c r="L98" s="2"/>
      <c r="M98" s="2"/>
      <c r="N98" s="2"/>
      <c r="O98" s="2"/>
    </row>
    <row r="99" spans="1:15">
      <c r="A99" s="2"/>
      <c r="B99" s="5"/>
      <c r="C99" s="11"/>
      <c r="D99" s="6"/>
      <c r="E99" s="2"/>
      <c r="F99" s="2"/>
      <c r="G99" s="2"/>
      <c r="H99" s="2"/>
      <c r="I99" s="2"/>
      <c r="J99" s="2"/>
      <c r="K99" s="2"/>
      <c r="L99" s="2"/>
      <c r="M99" s="2"/>
      <c r="N99" s="2"/>
      <c r="O99" s="2"/>
    </row>
    <row r="100" spans="1:15">
      <c r="A100" s="2"/>
      <c r="B100" s="5"/>
      <c r="C100" s="11"/>
      <c r="D100" s="6"/>
      <c r="E100" s="2"/>
      <c r="F100" s="2"/>
      <c r="G100" s="2"/>
      <c r="H100" s="2"/>
      <c r="I100" s="2"/>
      <c r="J100" s="2"/>
      <c r="K100" s="2"/>
      <c r="L100" s="2"/>
      <c r="M100" s="2"/>
      <c r="N100" s="2"/>
      <c r="O100" s="2"/>
    </row>
    <row r="101" spans="1:15">
      <c r="A101" s="2"/>
      <c r="B101" s="5"/>
      <c r="C101" s="11"/>
      <c r="D101" s="6"/>
      <c r="E101" s="2"/>
      <c r="F101" s="2"/>
      <c r="G101" s="2"/>
      <c r="H101" s="2"/>
      <c r="I101" s="2"/>
      <c r="J101" s="2"/>
      <c r="K101" s="2"/>
      <c r="L101" s="2"/>
      <c r="M101" s="2"/>
      <c r="N101" s="2"/>
      <c r="O101" s="2"/>
    </row>
    <row r="102" spans="1:15">
      <c r="A102" s="2"/>
      <c r="B102" s="5"/>
      <c r="C102" s="11"/>
      <c r="D102" s="6"/>
      <c r="E102" s="2"/>
      <c r="F102" s="2"/>
      <c r="G102" s="2"/>
      <c r="H102" s="2"/>
      <c r="I102" s="2"/>
      <c r="J102" s="2"/>
      <c r="K102" s="2"/>
      <c r="L102" s="2"/>
      <c r="M102" s="2"/>
      <c r="N102" s="2"/>
      <c r="O102" s="2"/>
    </row>
    <row r="103" spans="1:15">
      <c r="A103" s="2"/>
      <c r="B103" s="5"/>
      <c r="C103" s="11"/>
      <c r="D103" s="6"/>
      <c r="E103" s="2"/>
      <c r="F103" s="2"/>
      <c r="G103" s="2"/>
      <c r="H103" s="2"/>
      <c r="I103" s="2"/>
      <c r="J103" s="2"/>
      <c r="K103" s="2"/>
      <c r="L103" s="2"/>
      <c r="M103" s="2"/>
      <c r="N103" s="2"/>
      <c r="O103" s="2"/>
    </row>
    <row r="104" spans="1:15">
      <c r="A104" s="2"/>
      <c r="B104" s="5"/>
      <c r="C104" s="11"/>
      <c r="D104" s="6"/>
      <c r="E104" s="2"/>
      <c r="F104" s="2"/>
      <c r="G104" s="2"/>
      <c r="H104" s="2"/>
      <c r="I104" s="2"/>
      <c r="J104" s="2"/>
      <c r="K104" s="2"/>
      <c r="L104" s="2"/>
      <c r="M104" s="2"/>
      <c r="N104" s="2"/>
      <c r="O104" s="2"/>
    </row>
    <row r="105" spans="1:15" ht="20.100000000000001" customHeight="1">
      <c r="A105" s="2"/>
      <c r="B105" s="5"/>
      <c r="C105" s="11"/>
      <c r="D105" s="6"/>
      <c r="E105" s="2"/>
      <c r="F105" s="2"/>
      <c r="G105" s="2"/>
      <c r="H105" s="2"/>
      <c r="I105" s="2"/>
      <c r="J105" s="2"/>
      <c r="K105" s="2"/>
      <c r="L105" s="2"/>
      <c r="M105" s="2"/>
      <c r="N105" s="2"/>
      <c r="O105" s="2"/>
    </row>
    <row r="106" spans="1:15">
      <c r="A106" s="2"/>
      <c r="B106" s="5"/>
      <c r="C106" s="11"/>
      <c r="D106" s="6"/>
      <c r="E106" s="2"/>
      <c r="F106" s="2"/>
      <c r="G106" s="2"/>
      <c r="H106" s="2"/>
      <c r="I106" s="2"/>
      <c r="J106" s="2"/>
      <c r="K106" s="2"/>
      <c r="L106" s="2"/>
      <c r="M106" s="2"/>
      <c r="N106" s="2"/>
      <c r="O106" s="2"/>
    </row>
    <row r="107" spans="1:15">
      <c r="A107" s="2"/>
      <c r="B107" s="5"/>
      <c r="C107" s="11"/>
      <c r="D107" s="6"/>
      <c r="E107" s="2"/>
      <c r="F107" s="2"/>
      <c r="G107" s="2"/>
      <c r="H107" s="2"/>
      <c r="I107" s="2"/>
      <c r="J107" s="2"/>
      <c r="K107" s="2"/>
      <c r="L107" s="2"/>
      <c r="M107" s="2"/>
      <c r="N107" s="2"/>
      <c r="O107" s="2"/>
    </row>
    <row r="108" spans="1:15">
      <c r="A108" s="2"/>
      <c r="B108" s="5"/>
      <c r="C108" s="11"/>
      <c r="D108" s="6"/>
      <c r="E108" s="2"/>
      <c r="F108" s="2"/>
      <c r="G108" s="2"/>
      <c r="H108" s="2"/>
      <c r="I108" s="2"/>
      <c r="J108" s="2"/>
      <c r="K108" s="2"/>
      <c r="L108" s="2"/>
      <c r="M108" s="2"/>
      <c r="N108" s="2"/>
      <c r="O108" s="2"/>
    </row>
    <row r="109" spans="1:15">
      <c r="A109" s="2"/>
      <c r="B109" s="5"/>
      <c r="C109" s="11"/>
      <c r="D109" s="6"/>
      <c r="E109" s="2"/>
      <c r="F109" s="2"/>
      <c r="G109" s="2"/>
      <c r="H109" s="2"/>
      <c r="I109" s="2"/>
      <c r="J109" s="2"/>
      <c r="K109" s="2"/>
      <c r="L109" s="2"/>
      <c r="M109" s="2"/>
      <c r="N109" s="2"/>
      <c r="O109" s="2"/>
    </row>
    <row r="110" spans="1:15">
      <c r="A110" s="2"/>
      <c r="B110" s="5"/>
      <c r="C110" s="11"/>
      <c r="D110" s="6"/>
      <c r="E110" s="2"/>
      <c r="F110" s="2"/>
      <c r="G110" s="2"/>
      <c r="H110" s="2"/>
      <c r="I110" s="2"/>
      <c r="J110" s="2"/>
      <c r="K110" s="2"/>
      <c r="L110" s="2"/>
      <c r="M110" s="2"/>
      <c r="N110" s="2"/>
      <c r="O110" s="2"/>
    </row>
    <row r="111" spans="1:15">
      <c r="A111" s="2"/>
      <c r="B111" s="5"/>
      <c r="C111" s="11"/>
      <c r="D111" s="6"/>
      <c r="E111" s="2"/>
      <c r="F111" s="2"/>
      <c r="G111" s="2"/>
      <c r="H111" s="2"/>
      <c r="I111" s="2"/>
      <c r="J111" s="2"/>
      <c r="K111" s="2"/>
      <c r="L111" s="2"/>
      <c r="M111" s="2"/>
      <c r="N111" s="2"/>
      <c r="O111" s="2"/>
    </row>
    <row r="112" spans="1:15">
      <c r="A112" s="2"/>
      <c r="B112" s="5"/>
      <c r="C112" s="11"/>
      <c r="D112" s="6"/>
      <c r="E112" s="2"/>
      <c r="F112" s="2"/>
      <c r="G112" s="2"/>
      <c r="H112" s="2"/>
      <c r="I112" s="2"/>
      <c r="J112" s="2"/>
      <c r="K112" s="2"/>
      <c r="L112" s="2"/>
      <c r="M112" s="2"/>
      <c r="N112" s="2"/>
      <c r="O112" s="2"/>
    </row>
    <row r="113" spans="1:15">
      <c r="A113" s="2"/>
      <c r="B113" s="5"/>
      <c r="C113" s="11"/>
      <c r="D113" s="6"/>
      <c r="E113" s="2"/>
      <c r="F113" s="2"/>
      <c r="G113" s="2"/>
      <c r="H113" s="2"/>
      <c r="I113" s="2"/>
      <c r="J113" s="2"/>
      <c r="K113" s="2"/>
      <c r="L113" s="2"/>
      <c r="M113" s="2"/>
      <c r="N113" s="2"/>
      <c r="O113" s="2"/>
    </row>
    <row r="114" spans="1:15">
      <c r="A114" s="2"/>
      <c r="B114" s="5"/>
      <c r="C114" s="11"/>
      <c r="D114" s="6"/>
      <c r="E114" s="2"/>
      <c r="F114" s="2"/>
      <c r="G114" s="2"/>
      <c r="H114" s="2"/>
      <c r="I114" s="2"/>
      <c r="J114" s="2"/>
      <c r="K114" s="2"/>
      <c r="L114" s="2"/>
      <c r="M114" s="2"/>
      <c r="N114" s="2"/>
      <c r="O114" s="2"/>
    </row>
    <row r="115" spans="1:15">
      <c r="A115" s="2"/>
      <c r="B115" s="5"/>
      <c r="C115" s="11"/>
      <c r="D115" s="6"/>
      <c r="E115" s="2"/>
      <c r="F115" s="2"/>
      <c r="G115" s="2"/>
      <c r="H115" s="2"/>
      <c r="I115" s="2"/>
      <c r="J115" s="2"/>
      <c r="K115" s="2"/>
      <c r="L115" s="2"/>
      <c r="M115" s="2"/>
      <c r="N115" s="2"/>
      <c r="O115" s="2"/>
    </row>
    <row r="116" spans="1:15">
      <c r="A116" s="2"/>
      <c r="B116" s="5"/>
      <c r="C116" s="11"/>
      <c r="D116" s="6"/>
      <c r="E116" s="2"/>
      <c r="F116" s="2"/>
      <c r="G116" s="2"/>
      <c r="H116" s="2"/>
      <c r="I116" s="2"/>
      <c r="J116" s="2"/>
      <c r="K116" s="2"/>
      <c r="L116" s="2"/>
      <c r="M116" s="2"/>
      <c r="N116" s="2"/>
      <c r="O116" s="2"/>
    </row>
    <row r="117" spans="1:15">
      <c r="A117" s="2"/>
      <c r="B117" s="5"/>
      <c r="C117" s="11"/>
      <c r="D117" s="6"/>
      <c r="E117" s="2"/>
      <c r="F117" s="2"/>
      <c r="G117" s="2"/>
      <c r="H117" s="2"/>
      <c r="I117" s="2"/>
      <c r="J117" s="2"/>
      <c r="K117" s="2"/>
      <c r="L117" s="2"/>
      <c r="M117" s="2"/>
      <c r="N117" s="2"/>
      <c r="O117" s="2"/>
    </row>
    <row r="118" spans="1:15">
      <c r="A118" s="2"/>
      <c r="B118" s="5"/>
      <c r="C118" s="11"/>
      <c r="D118" s="6"/>
      <c r="E118" s="2"/>
      <c r="F118" s="2"/>
      <c r="G118" s="2"/>
      <c r="H118" s="2"/>
      <c r="I118" s="2"/>
      <c r="J118" s="2"/>
      <c r="K118" s="2"/>
      <c r="L118" s="2"/>
      <c r="M118" s="2"/>
      <c r="N118" s="2"/>
      <c r="O118" s="2"/>
    </row>
    <row r="119" spans="1:15">
      <c r="A119" s="2"/>
      <c r="B119" s="5"/>
      <c r="C119" s="11"/>
      <c r="D119" s="6"/>
      <c r="E119" s="2"/>
      <c r="F119" s="2"/>
      <c r="G119" s="2"/>
      <c r="H119" s="2"/>
      <c r="I119" s="2"/>
      <c r="J119" s="2"/>
      <c r="K119" s="2"/>
      <c r="L119" s="2"/>
      <c r="M119" s="2"/>
      <c r="N119" s="2"/>
      <c r="O119" s="2"/>
    </row>
    <row r="120" spans="1:15">
      <c r="A120" s="2"/>
      <c r="B120" s="5"/>
      <c r="C120" s="11"/>
      <c r="D120" s="6"/>
      <c r="E120" s="2"/>
      <c r="F120" s="2"/>
      <c r="G120" s="2"/>
      <c r="H120" s="2"/>
      <c r="I120" s="2"/>
      <c r="J120" s="2"/>
      <c r="K120" s="2"/>
      <c r="L120" s="2"/>
      <c r="M120" s="2"/>
      <c r="N120" s="2"/>
      <c r="O120" s="2"/>
    </row>
    <row r="121" spans="1:15">
      <c r="A121" s="2"/>
      <c r="B121" s="5"/>
      <c r="C121" s="11"/>
      <c r="D121" s="6"/>
      <c r="E121" s="2"/>
      <c r="F121" s="2"/>
      <c r="G121" s="2"/>
      <c r="H121" s="2"/>
      <c r="I121" s="2"/>
      <c r="J121" s="2"/>
      <c r="K121" s="2"/>
      <c r="L121" s="2"/>
      <c r="M121" s="2"/>
      <c r="N121" s="2"/>
      <c r="O121" s="2"/>
    </row>
    <row r="122" spans="1:15">
      <c r="A122" s="2"/>
      <c r="B122" s="5"/>
      <c r="C122" s="11"/>
      <c r="D122" s="6"/>
      <c r="E122" s="2"/>
      <c r="F122" s="2"/>
      <c r="G122" s="2"/>
      <c r="H122" s="2"/>
      <c r="I122" s="2"/>
      <c r="J122" s="2"/>
      <c r="K122" s="2"/>
      <c r="L122" s="2"/>
      <c r="M122" s="2"/>
      <c r="N122" s="2"/>
      <c r="O122" s="2"/>
    </row>
    <row r="123" spans="1:15">
      <c r="A123" s="2"/>
      <c r="B123" s="5"/>
      <c r="C123" s="11"/>
      <c r="D123" s="6"/>
      <c r="E123" s="2"/>
      <c r="F123" s="2"/>
      <c r="G123" s="2"/>
      <c r="H123" s="2"/>
      <c r="I123" s="2"/>
      <c r="J123" s="2"/>
      <c r="K123" s="2"/>
      <c r="L123" s="2"/>
      <c r="M123" s="2"/>
      <c r="N123" s="2"/>
      <c r="O123" s="2"/>
    </row>
    <row r="124" spans="1:15">
      <c r="A124" s="2"/>
      <c r="B124" s="5"/>
      <c r="C124" s="11"/>
      <c r="D124" s="6"/>
      <c r="E124" s="2"/>
      <c r="F124" s="2"/>
      <c r="G124" s="2"/>
      <c r="H124" s="2"/>
      <c r="I124" s="2"/>
      <c r="J124" s="2"/>
      <c r="K124" s="2"/>
      <c r="L124" s="2"/>
      <c r="M124" s="2"/>
      <c r="N124" s="2"/>
      <c r="O124" s="2"/>
    </row>
    <row r="125" spans="1:15">
      <c r="A125" s="2"/>
      <c r="B125" s="5"/>
      <c r="C125" s="11"/>
      <c r="D125" s="6"/>
      <c r="E125" s="2"/>
      <c r="F125" s="2"/>
      <c r="G125" s="2"/>
      <c r="H125" s="2"/>
      <c r="I125" s="2"/>
      <c r="J125" s="2"/>
      <c r="K125" s="2"/>
      <c r="L125" s="2"/>
      <c r="M125" s="2"/>
      <c r="N125" s="2"/>
      <c r="O125" s="2"/>
    </row>
    <row r="126" spans="1:15">
      <c r="A126" s="2"/>
      <c r="B126" s="5"/>
      <c r="C126" s="11"/>
      <c r="D126" s="6"/>
      <c r="E126" s="2"/>
      <c r="F126" s="2"/>
      <c r="G126" s="2"/>
      <c r="H126" s="2"/>
      <c r="I126" s="2"/>
      <c r="J126" s="2"/>
      <c r="K126" s="2"/>
      <c r="L126" s="2"/>
      <c r="M126" s="2"/>
      <c r="N126" s="2"/>
      <c r="O126" s="2"/>
    </row>
    <row r="127" spans="1:15">
      <c r="A127" s="2"/>
      <c r="B127" s="5"/>
      <c r="C127" s="11"/>
      <c r="D127" s="6"/>
      <c r="E127" s="2"/>
      <c r="F127" s="2"/>
      <c r="G127" s="2"/>
      <c r="H127" s="2"/>
      <c r="I127" s="2"/>
      <c r="J127" s="2"/>
      <c r="K127" s="2"/>
      <c r="L127" s="2"/>
      <c r="M127" s="2"/>
      <c r="N127" s="2"/>
      <c r="O127" s="2"/>
    </row>
    <row r="128" spans="1:15">
      <c r="A128" s="2"/>
      <c r="B128" s="5"/>
      <c r="C128" s="11"/>
      <c r="D128" s="6"/>
      <c r="E128" s="2"/>
      <c r="F128" s="2"/>
      <c r="G128" s="2"/>
      <c r="H128" s="2"/>
      <c r="I128" s="2"/>
      <c r="J128" s="2"/>
      <c r="K128" s="2"/>
      <c r="L128" s="2"/>
      <c r="M128" s="2"/>
      <c r="N128" s="2"/>
      <c r="O128" s="2"/>
    </row>
    <row r="129" spans="1:15">
      <c r="A129" s="2"/>
      <c r="B129" s="5"/>
      <c r="C129" s="11"/>
      <c r="D129" s="6"/>
      <c r="E129" s="2"/>
      <c r="F129" s="2"/>
      <c r="G129" s="2"/>
      <c r="H129" s="2"/>
      <c r="I129" s="2"/>
      <c r="J129" s="2"/>
      <c r="K129" s="2"/>
      <c r="L129" s="2"/>
      <c r="M129" s="2"/>
      <c r="N129" s="2"/>
      <c r="O129" s="2"/>
    </row>
    <row r="130" spans="1:15">
      <c r="A130" s="2"/>
      <c r="B130" s="5"/>
      <c r="C130" s="11"/>
      <c r="D130" s="6"/>
      <c r="E130" s="2"/>
      <c r="F130" s="2"/>
      <c r="G130" s="2"/>
      <c r="H130" s="2"/>
      <c r="I130" s="2"/>
      <c r="J130" s="2"/>
      <c r="K130" s="2"/>
      <c r="L130" s="2"/>
      <c r="M130" s="2"/>
      <c r="N130" s="2"/>
      <c r="O130" s="2"/>
    </row>
    <row r="131" spans="1:15">
      <c r="A131" s="2"/>
      <c r="B131" s="5"/>
      <c r="C131" s="11"/>
      <c r="D131" s="6"/>
      <c r="E131" s="2"/>
      <c r="F131" s="2"/>
      <c r="G131" s="2"/>
      <c r="H131" s="2"/>
      <c r="I131" s="2"/>
      <c r="J131" s="2"/>
      <c r="K131" s="2"/>
      <c r="L131" s="2"/>
      <c r="M131" s="2"/>
      <c r="N131" s="2"/>
      <c r="O131" s="2"/>
    </row>
    <row r="132" spans="1:15">
      <c r="A132" s="2"/>
      <c r="B132" s="5"/>
      <c r="C132" s="11"/>
      <c r="D132" s="6"/>
      <c r="E132" s="2"/>
      <c r="F132" s="2"/>
      <c r="G132" s="2"/>
      <c r="H132" s="2"/>
      <c r="I132" s="2"/>
      <c r="J132" s="2"/>
      <c r="K132" s="2"/>
      <c r="L132" s="2"/>
      <c r="M132" s="2"/>
      <c r="N132" s="2"/>
      <c r="O132" s="2"/>
    </row>
    <row r="133" spans="1:15">
      <c r="A133" s="2"/>
      <c r="B133" s="5"/>
      <c r="C133" s="11"/>
      <c r="D133" s="6"/>
      <c r="E133" s="2"/>
      <c r="F133" s="2"/>
      <c r="G133" s="2"/>
      <c r="H133" s="2"/>
      <c r="I133" s="2"/>
      <c r="J133" s="2"/>
      <c r="K133" s="2"/>
      <c r="L133" s="2"/>
      <c r="M133" s="2"/>
      <c r="N133" s="2"/>
      <c r="O133" s="2"/>
    </row>
    <row r="134" spans="1:15">
      <c r="A134" s="2"/>
      <c r="B134" s="5"/>
      <c r="C134" s="11"/>
      <c r="D134" s="6"/>
      <c r="E134" s="2"/>
      <c r="F134" s="2"/>
      <c r="G134" s="2"/>
      <c r="H134" s="2"/>
      <c r="I134" s="2"/>
      <c r="J134" s="2"/>
      <c r="K134" s="2"/>
      <c r="L134" s="2"/>
      <c r="M134" s="2"/>
      <c r="N134" s="2"/>
      <c r="O134" s="2"/>
    </row>
    <row r="135" spans="1:15">
      <c r="A135" s="2"/>
      <c r="B135" s="5"/>
      <c r="C135" s="11"/>
      <c r="D135" s="6"/>
      <c r="E135" s="2"/>
      <c r="F135" s="2"/>
      <c r="G135" s="2"/>
      <c r="H135" s="2"/>
      <c r="I135" s="2"/>
      <c r="J135" s="2"/>
      <c r="K135" s="2"/>
      <c r="L135" s="2"/>
      <c r="M135" s="2"/>
      <c r="N135" s="2"/>
      <c r="O135" s="2"/>
    </row>
    <row r="136" spans="1:15">
      <c r="A136" s="2"/>
      <c r="B136" s="5"/>
      <c r="C136" s="11"/>
      <c r="D136" s="6"/>
      <c r="E136" s="2"/>
      <c r="F136" s="2"/>
      <c r="G136" s="2"/>
      <c r="H136" s="2"/>
      <c r="I136" s="2"/>
      <c r="J136" s="2"/>
      <c r="K136" s="2"/>
      <c r="L136" s="2"/>
      <c r="M136" s="2"/>
      <c r="N136" s="2"/>
      <c r="O136" s="2"/>
    </row>
    <row r="137" spans="1:15">
      <c r="A137" s="2"/>
      <c r="B137" s="5"/>
      <c r="C137" s="11"/>
      <c r="D137" s="6"/>
      <c r="E137" s="2"/>
      <c r="F137" s="2"/>
      <c r="G137" s="2"/>
      <c r="H137" s="2"/>
      <c r="I137" s="2"/>
      <c r="J137" s="2"/>
      <c r="K137" s="2"/>
      <c r="L137" s="2"/>
      <c r="M137" s="2"/>
      <c r="N137" s="2"/>
      <c r="O137" s="2"/>
    </row>
    <row r="138" spans="1:15">
      <c r="A138" s="2"/>
      <c r="B138" s="5"/>
      <c r="C138" s="11"/>
      <c r="D138" s="6"/>
      <c r="E138" s="2"/>
      <c r="F138" s="2"/>
      <c r="G138" s="2"/>
      <c r="H138" s="2"/>
      <c r="I138" s="2"/>
      <c r="J138" s="2"/>
      <c r="K138" s="2"/>
      <c r="L138" s="2"/>
      <c r="M138" s="2"/>
      <c r="N138" s="2"/>
      <c r="O138" s="2"/>
    </row>
    <row r="139" spans="1:15">
      <c r="A139" s="2"/>
      <c r="B139" s="5"/>
      <c r="C139" s="11"/>
      <c r="D139" s="6"/>
      <c r="E139" s="2"/>
      <c r="F139" s="2"/>
      <c r="G139" s="2"/>
      <c r="H139" s="2"/>
      <c r="I139" s="2"/>
      <c r="J139" s="2"/>
      <c r="K139" s="2"/>
      <c r="L139" s="2"/>
      <c r="M139" s="2"/>
      <c r="N139" s="2"/>
      <c r="O139" s="2"/>
    </row>
    <row r="140" spans="1:15">
      <c r="A140" s="2"/>
      <c r="B140" s="5"/>
      <c r="C140" s="11"/>
      <c r="D140" s="6"/>
      <c r="E140" s="2"/>
      <c r="F140" s="2"/>
      <c r="G140" s="2"/>
      <c r="H140" s="2"/>
      <c r="I140" s="2"/>
      <c r="J140" s="2"/>
      <c r="K140" s="2"/>
      <c r="L140" s="2"/>
      <c r="M140" s="2"/>
      <c r="N140" s="2"/>
      <c r="O140" s="2"/>
    </row>
    <row r="141" spans="1:15">
      <c r="A141" s="2"/>
      <c r="B141" s="5"/>
      <c r="C141" s="11"/>
      <c r="D141" s="6"/>
      <c r="E141" s="2"/>
      <c r="F141" s="2"/>
      <c r="G141" s="2"/>
      <c r="H141" s="2"/>
      <c r="I141" s="2"/>
      <c r="J141" s="2"/>
      <c r="K141" s="2"/>
      <c r="L141" s="2"/>
      <c r="M141" s="2"/>
      <c r="N141" s="2"/>
      <c r="O141" s="2"/>
    </row>
    <row r="142" spans="1:15">
      <c r="A142" s="2"/>
      <c r="B142" s="5"/>
      <c r="C142" s="11"/>
      <c r="D142" s="6"/>
      <c r="E142" s="2"/>
      <c r="F142" s="2"/>
      <c r="G142" s="2"/>
      <c r="H142" s="2"/>
      <c r="I142" s="2"/>
      <c r="J142" s="2"/>
      <c r="K142" s="2"/>
      <c r="L142" s="2"/>
      <c r="M142" s="2"/>
      <c r="N142" s="2"/>
      <c r="O142" s="2"/>
    </row>
    <row r="143" spans="1:15">
      <c r="A143" s="2"/>
      <c r="B143" s="5"/>
      <c r="C143" s="11"/>
      <c r="D143" s="6"/>
      <c r="E143" s="2"/>
      <c r="F143" s="2"/>
      <c r="G143" s="2"/>
      <c r="H143" s="2"/>
      <c r="I143" s="2"/>
      <c r="J143" s="2"/>
      <c r="K143" s="2"/>
      <c r="L143" s="2"/>
      <c r="M143" s="2"/>
      <c r="N143" s="2"/>
      <c r="O143" s="2"/>
    </row>
    <row r="144" spans="1:15">
      <c r="A144" s="2"/>
      <c r="B144" s="5"/>
      <c r="C144" s="11"/>
      <c r="D144" s="6"/>
      <c r="E144" s="2"/>
      <c r="F144" s="2"/>
      <c r="G144" s="2"/>
      <c r="H144" s="2"/>
      <c r="I144" s="2"/>
      <c r="J144" s="2"/>
      <c r="K144" s="2"/>
      <c r="L144" s="2"/>
      <c r="M144" s="2"/>
      <c r="N144" s="2"/>
      <c r="O144" s="2"/>
    </row>
    <row r="145" spans="1:15">
      <c r="A145" s="2"/>
      <c r="B145" s="5"/>
      <c r="C145" s="11"/>
      <c r="D145" s="6"/>
      <c r="E145" s="2"/>
      <c r="F145" s="2"/>
      <c r="G145" s="2"/>
      <c r="H145" s="2"/>
      <c r="I145" s="2"/>
      <c r="J145" s="2"/>
      <c r="K145" s="2"/>
      <c r="L145" s="2"/>
      <c r="M145" s="2"/>
      <c r="N145" s="2"/>
      <c r="O145" s="2"/>
    </row>
    <row r="146" spans="1:15">
      <c r="A146" s="2"/>
      <c r="B146" s="5"/>
      <c r="C146" s="11"/>
      <c r="D146" s="6"/>
      <c r="E146" s="2"/>
      <c r="F146" s="2"/>
      <c r="G146" s="2"/>
      <c r="H146" s="2"/>
      <c r="I146" s="2"/>
      <c r="J146" s="2"/>
      <c r="K146" s="2"/>
      <c r="L146" s="2"/>
      <c r="M146" s="2"/>
      <c r="N146" s="2"/>
      <c r="O146" s="2"/>
    </row>
    <row r="147" spans="1:15">
      <c r="A147" s="2"/>
      <c r="B147" s="5"/>
      <c r="C147" s="11"/>
      <c r="D147" s="6"/>
      <c r="E147" s="2"/>
      <c r="F147" s="2"/>
      <c r="G147" s="2"/>
      <c r="H147" s="2"/>
      <c r="I147" s="2"/>
      <c r="J147" s="2"/>
      <c r="K147" s="2"/>
      <c r="L147" s="2"/>
      <c r="M147" s="2"/>
      <c r="N147" s="2"/>
      <c r="O147" s="2"/>
    </row>
    <row r="148" spans="1:15">
      <c r="A148" s="2"/>
      <c r="B148" s="5"/>
      <c r="C148" s="11"/>
      <c r="D148" s="6"/>
      <c r="E148" s="2"/>
      <c r="F148" s="2"/>
      <c r="G148" s="2"/>
      <c r="H148" s="2"/>
      <c r="I148" s="2"/>
      <c r="J148" s="2"/>
      <c r="K148" s="2"/>
      <c r="L148" s="2"/>
      <c r="M148" s="2"/>
      <c r="N148" s="2"/>
      <c r="O148" s="2"/>
    </row>
    <row r="149" spans="1:15">
      <c r="A149" s="2"/>
      <c r="B149" s="5"/>
      <c r="C149" s="11"/>
      <c r="D149" s="6"/>
      <c r="E149" s="2"/>
      <c r="F149" s="2"/>
      <c r="G149" s="2"/>
      <c r="H149" s="2"/>
      <c r="I149" s="2"/>
      <c r="J149" s="2"/>
      <c r="K149" s="2"/>
      <c r="L149" s="2"/>
      <c r="M149" s="2"/>
      <c r="N149" s="2"/>
      <c r="O149" s="2"/>
    </row>
    <row r="150" spans="1:15">
      <c r="A150" s="2"/>
      <c r="B150" s="5"/>
      <c r="C150" s="11"/>
      <c r="D150" s="6"/>
      <c r="E150" s="2"/>
      <c r="F150" s="2"/>
      <c r="G150" s="2"/>
      <c r="H150" s="2"/>
      <c r="I150" s="2"/>
      <c r="J150" s="2"/>
      <c r="K150" s="2"/>
      <c r="L150" s="2"/>
      <c r="M150" s="2"/>
      <c r="N150" s="2"/>
      <c r="O150" s="2"/>
    </row>
    <row r="151" spans="1:15">
      <c r="A151" s="2"/>
      <c r="B151" s="5"/>
      <c r="C151" s="11"/>
      <c r="D151" s="6"/>
      <c r="E151" s="2"/>
      <c r="F151" s="2"/>
      <c r="G151" s="2"/>
      <c r="H151" s="2"/>
      <c r="I151" s="2"/>
      <c r="J151" s="2"/>
      <c r="K151" s="2"/>
      <c r="L151" s="2"/>
      <c r="M151" s="2"/>
      <c r="N151" s="2"/>
      <c r="O151" s="2"/>
    </row>
    <row r="152" spans="1:15">
      <c r="A152" s="2"/>
      <c r="B152" s="5"/>
      <c r="C152" s="11"/>
      <c r="D152" s="6"/>
      <c r="E152" s="2"/>
      <c r="F152" s="2"/>
      <c r="G152" s="2"/>
      <c r="H152" s="2"/>
      <c r="I152" s="2"/>
      <c r="J152" s="2"/>
      <c r="K152" s="2"/>
      <c r="L152" s="2"/>
      <c r="M152" s="2"/>
      <c r="N152" s="2"/>
      <c r="O152" s="2"/>
    </row>
    <row r="153" spans="1:15">
      <c r="A153" s="2"/>
      <c r="B153" s="5"/>
      <c r="C153" s="11"/>
      <c r="D153" s="6"/>
      <c r="E153" s="2"/>
      <c r="F153" s="2"/>
      <c r="G153" s="2"/>
      <c r="H153" s="2"/>
      <c r="I153" s="2"/>
      <c r="J153" s="2"/>
      <c r="K153" s="2"/>
      <c r="L153" s="2"/>
      <c r="M153" s="2"/>
      <c r="N153" s="2"/>
      <c r="O153" s="2"/>
    </row>
    <row r="154" spans="1:15">
      <c r="A154" s="2"/>
      <c r="B154" s="5"/>
      <c r="C154" s="11"/>
      <c r="D154" s="6"/>
      <c r="E154" s="2"/>
      <c r="F154" s="2"/>
      <c r="G154" s="2"/>
      <c r="H154" s="2"/>
      <c r="I154" s="2"/>
      <c r="J154" s="2"/>
      <c r="K154" s="2"/>
      <c r="L154" s="2"/>
      <c r="M154" s="2"/>
      <c r="N154" s="2"/>
      <c r="O154" s="2"/>
    </row>
    <row r="155" spans="1:15">
      <c r="A155" s="2"/>
      <c r="B155" s="5"/>
      <c r="C155" s="11"/>
      <c r="D155" s="6"/>
      <c r="E155" s="2"/>
      <c r="F155" s="2"/>
      <c r="G155" s="2"/>
      <c r="H155" s="2"/>
      <c r="I155" s="2"/>
      <c r="J155" s="2"/>
      <c r="K155" s="2"/>
      <c r="L155" s="2"/>
      <c r="M155" s="2"/>
      <c r="N155" s="2"/>
      <c r="O155" s="2"/>
    </row>
    <row r="156" spans="1:15">
      <c r="A156" s="2"/>
      <c r="B156" s="5"/>
      <c r="C156" s="11"/>
      <c r="D156" s="6"/>
      <c r="E156" s="2"/>
      <c r="F156" s="2"/>
      <c r="G156" s="2"/>
      <c r="H156" s="2"/>
      <c r="I156" s="2"/>
      <c r="J156" s="2"/>
      <c r="K156" s="2"/>
      <c r="L156" s="2"/>
      <c r="M156" s="2"/>
      <c r="N156" s="2"/>
      <c r="O156" s="2"/>
    </row>
    <row r="157" spans="1:15">
      <c r="A157" s="2"/>
      <c r="B157" s="5"/>
      <c r="C157" s="11"/>
      <c r="D157" s="6"/>
      <c r="E157" s="2"/>
      <c r="F157" s="2"/>
      <c r="G157" s="2"/>
      <c r="H157" s="2"/>
      <c r="I157" s="2"/>
      <c r="J157" s="2"/>
      <c r="K157" s="2"/>
      <c r="L157" s="2"/>
      <c r="M157" s="2"/>
      <c r="N157" s="2"/>
      <c r="O157" s="2"/>
    </row>
    <row r="158" spans="1:15">
      <c r="A158" s="2"/>
      <c r="B158" s="5"/>
      <c r="C158" s="11"/>
      <c r="D158" s="6"/>
      <c r="E158" s="2"/>
      <c r="F158" s="2"/>
      <c r="G158" s="2"/>
      <c r="H158" s="2"/>
      <c r="I158" s="2"/>
      <c r="J158" s="2"/>
      <c r="K158" s="2"/>
      <c r="L158" s="2"/>
      <c r="M158" s="2"/>
      <c r="N158" s="2"/>
      <c r="O158" s="2"/>
    </row>
    <row r="159" spans="1:15">
      <c r="A159" s="2"/>
      <c r="B159" s="5"/>
      <c r="C159" s="11"/>
      <c r="D159" s="6"/>
      <c r="E159" s="2"/>
      <c r="F159" s="2"/>
      <c r="G159" s="2"/>
      <c r="H159" s="2"/>
      <c r="I159" s="2"/>
      <c r="J159" s="2"/>
      <c r="K159" s="2"/>
      <c r="L159" s="2"/>
      <c r="M159" s="2"/>
      <c r="N159" s="2"/>
      <c r="O159" s="2"/>
    </row>
    <row r="160" spans="1:15">
      <c r="A160" s="2"/>
      <c r="B160" s="5"/>
      <c r="C160" s="11"/>
      <c r="D160" s="6"/>
      <c r="E160" s="2"/>
      <c r="F160" s="2"/>
      <c r="G160" s="2"/>
      <c r="H160" s="2"/>
      <c r="I160" s="2"/>
      <c r="J160" s="2"/>
      <c r="K160" s="2"/>
      <c r="L160" s="2"/>
      <c r="M160" s="2"/>
      <c r="N160" s="2"/>
      <c r="O160" s="2"/>
    </row>
    <row r="161" spans="1:15">
      <c r="A161" s="2"/>
      <c r="B161" s="5"/>
      <c r="C161" s="11"/>
      <c r="D161" s="6"/>
      <c r="E161" s="2"/>
      <c r="F161" s="2"/>
      <c r="G161" s="2"/>
      <c r="H161" s="2"/>
      <c r="I161" s="2"/>
      <c r="J161" s="2"/>
      <c r="K161" s="2"/>
      <c r="L161" s="2"/>
      <c r="M161" s="2"/>
      <c r="N161" s="2"/>
      <c r="O161" s="2"/>
    </row>
    <row r="162" spans="1:15">
      <c r="A162" s="2"/>
      <c r="B162" s="5"/>
      <c r="C162" s="11"/>
      <c r="D162" s="6"/>
      <c r="E162" s="2"/>
      <c r="F162" s="2"/>
      <c r="G162" s="2"/>
      <c r="H162" s="2"/>
      <c r="I162" s="2"/>
      <c r="J162" s="2"/>
      <c r="K162" s="2"/>
      <c r="L162" s="2"/>
      <c r="M162" s="2"/>
      <c r="N162" s="2"/>
      <c r="O162" s="2"/>
    </row>
    <row r="163" spans="1:15">
      <c r="A163" s="2"/>
      <c r="B163" s="5"/>
      <c r="C163" s="11"/>
      <c r="D163" s="6"/>
      <c r="E163" s="2"/>
      <c r="F163" s="2"/>
      <c r="G163" s="2"/>
      <c r="H163" s="2"/>
      <c r="I163" s="2"/>
      <c r="J163" s="2"/>
      <c r="K163" s="2"/>
      <c r="L163" s="2"/>
      <c r="M163" s="2"/>
      <c r="N163" s="2"/>
      <c r="O163" s="2"/>
    </row>
    <row r="164" spans="1:15">
      <c r="A164" s="2"/>
      <c r="B164" s="5"/>
      <c r="C164" s="11"/>
      <c r="D164" s="6"/>
      <c r="E164" s="2"/>
      <c r="F164" s="2"/>
      <c r="G164" s="2"/>
      <c r="H164" s="2"/>
      <c r="I164" s="2"/>
      <c r="J164" s="2"/>
      <c r="K164" s="2"/>
      <c r="L164" s="2"/>
      <c r="M164" s="2"/>
      <c r="N164" s="2"/>
      <c r="O164" s="2"/>
    </row>
    <row r="165" spans="1:15">
      <c r="A165" s="2"/>
      <c r="B165" s="5"/>
      <c r="C165" s="11"/>
      <c r="D165" s="6"/>
      <c r="E165" s="2"/>
      <c r="F165" s="2"/>
      <c r="G165" s="2"/>
      <c r="H165" s="2"/>
      <c r="I165" s="2"/>
      <c r="J165" s="2"/>
      <c r="K165" s="2"/>
      <c r="L165" s="2"/>
      <c r="M165" s="2"/>
      <c r="N165" s="2"/>
      <c r="O165" s="2"/>
    </row>
    <row r="166" spans="1:15">
      <c r="A166" s="2"/>
      <c r="B166" s="5"/>
      <c r="C166" s="11"/>
      <c r="D166" s="6"/>
      <c r="E166" s="2"/>
      <c r="F166" s="2"/>
      <c r="G166" s="2"/>
      <c r="H166" s="2"/>
      <c r="I166" s="2"/>
      <c r="J166" s="2"/>
      <c r="K166" s="2"/>
      <c r="L166" s="2"/>
      <c r="M166" s="2"/>
      <c r="N166" s="2"/>
      <c r="O166" s="2"/>
    </row>
    <row r="167" spans="1:15">
      <c r="A167" s="2"/>
      <c r="B167" s="5"/>
      <c r="C167" s="11"/>
      <c r="D167" s="6"/>
      <c r="E167" s="2"/>
      <c r="F167" s="2"/>
      <c r="G167" s="2"/>
      <c r="H167" s="2"/>
      <c r="I167" s="2"/>
      <c r="J167" s="2"/>
      <c r="K167" s="2"/>
      <c r="L167" s="2"/>
      <c r="M167" s="2"/>
      <c r="N167" s="2"/>
      <c r="O167" s="2"/>
    </row>
    <row r="168" spans="1:15">
      <c r="A168" s="2"/>
      <c r="B168" s="5"/>
      <c r="C168" s="11"/>
      <c r="D168" s="6"/>
      <c r="E168" s="2"/>
      <c r="F168" s="2"/>
      <c r="G168" s="2"/>
      <c r="H168" s="2"/>
      <c r="I168" s="2"/>
      <c r="J168" s="2"/>
      <c r="K168" s="2"/>
      <c r="L168" s="2"/>
      <c r="M168" s="2"/>
      <c r="N168" s="2"/>
      <c r="O168" s="2"/>
    </row>
    <row r="169" spans="1:15">
      <c r="A169" s="2"/>
      <c r="B169" s="5"/>
      <c r="C169" s="11"/>
      <c r="D169" s="6"/>
      <c r="E169" s="2"/>
      <c r="F169" s="2"/>
      <c r="G169" s="2"/>
      <c r="H169" s="2"/>
      <c r="I169" s="2"/>
      <c r="J169" s="2"/>
      <c r="K169" s="2"/>
      <c r="L169" s="2"/>
      <c r="M169" s="2"/>
      <c r="N169" s="2"/>
      <c r="O169" s="2"/>
    </row>
    <row r="170" spans="1:15">
      <c r="A170" s="2"/>
      <c r="B170" s="5"/>
      <c r="C170" s="11"/>
      <c r="D170" s="6"/>
      <c r="E170" s="2"/>
      <c r="F170" s="2"/>
      <c r="G170" s="2"/>
      <c r="H170" s="2"/>
      <c r="I170" s="2"/>
      <c r="J170" s="2"/>
      <c r="K170" s="2"/>
      <c r="L170" s="2"/>
      <c r="M170" s="2"/>
      <c r="N170" s="2"/>
      <c r="O170" s="2"/>
    </row>
    <row r="171" spans="1:15">
      <c r="A171" s="2"/>
      <c r="B171" s="5"/>
      <c r="C171" s="11"/>
      <c r="D171" s="6"/>
      <c r="E171" s="2"/>
      <c r="F171" s="2"/>
      <c r="G171" s="2"/>
      <c r="H171" s="2"/>
      <c r="I171" s="2"/>
      <c r="J171" s="2"/>
      <c r="K171" s="2"/>
      <c r="L171" s="2"/>
      <c r="M171" s="2"/>
      <c r="N171" s="2"/>
      <c r="O171" s="2"/>
    </row>
    <row r="172" spans="1:15">
      <c r="A172" s="2"/>
      <c r="B172" s="5"/>
      <c r="C172" s="11"/>
      <c r="D172" s="6"/>
      <c r="E172" s="2"/>
      <c r="F172" s="2"/>
      <c r="G172" s="2"/>
      <c r="H172" s="2"/>
      <c r="I172" s="2"/>
      <c r="J172" s="2"/>
      <c r="K172" s="2"/>
      <c r="L172" s="2"/>
      <c r="M172" s="2"/>
      <c r="N172" s="2"/>
      <c r="O172" s="2"/>
    </row>
    <row r="173" spans="1:15">
      <c r="A173" s="2"/>
      <c r="B173" s="5"/>
      <c r="C173" s="11"/>
      <c r="D173" s="6"/>
      <c r="E173" s="2"/>
      <c r="F173" s="2"/>
      <c r="G173" s="2"/>
      <c r="H173" s="2"/>
      <c r="I173" s="2"/>
      <c r="J173" s="2"/>
      <c r="K173" s="2"/>
      <c r="L173" s="2"/>
      <c r="M173" s="2"/>
      <c r="N173" s="2"/>
      <c r="O173" s="2"/>
    </row>
    <row r="174" spans="1:15">
      <c r="A174" s="2"/>
      <c r="B174" s="5"/>
      <c r="C174" s="11"/>
      <c r="D174" s="6"/>
      <c r="E174" s="2"/>
      <c r="F174" s="2"/>
      <c r="G174" s="2"/>
      <c r="H174" s="2"/>
      <c r="I174" s="2"/>
      <c r="J174" s="2"/>
      <c r="K174" s="2"/>
      <c r="L174" s="2"/>
      <c r="M174" s="2"/>
      <c r="N174" s="2"/>
      <c r="O174" s="2"/>
    </row>
    <row r="175" spans="1:15">
      <c r="A175" s="2"/>
      <c r="B175" s="5"/>
      <c r="C175" s="11"/>
      <c r="D175" s="6"/>
      <c r="E175" s="2"/>
      <c r="F175" s="2"/>
      <c r="G175" s="2"/>
      <c r="H175" s="2"/>
      <c r="I175" s="2"/>
      <c r="J175" s="2"/>
      <c r="K175" s="2"/>
      <c r="L175" s="2"/>
      <c r="M175" s="2"/>
      <c r="N175" s="2"/>
      <c r="O175" s="2"/>
    </row>
    <row r="176" spans="1:15">
      <c r="A176" s="2"/>
      <c r="B176" s="5"/>
      <c r="C176" s="11"/>
      <c r="D176" s="6"/>
      <c r="E176" s="2"/>
      <c r="F176" s="2"/>
      <c r="G176" s="2"/>
      <c r="H176" s="2"/>
      <c r="I176" s="2"/>
      <c r="J176" s="2"/>
      <c r="K176" s="2"/>
      <c r="L176" s="2"/>
      <c r="M176" s="2"/>
      <c r="N176" s="2"/>
      <c r="O176" s="2"/>
    </row>
    <row r="177" spans="1:15">
      <c r="A177" s="2"/>
      <c r="B177" s="5"/>
      <c r="C177" s="11"/>
      <c r="D177" s="6"/>
      <c r="E177" s="2"/>
      <c r="F177" s="2"/>
      <c r="G177" s="2"/>
      <c r="H177" s="2"/>
      <c r="I177" s="2"/>
      <c r="J177" s="2"/>
      <c r="K177" s="2"/>
      <c r="L177" s="2"/>
      <c r="M177" s="2"/>
      <c r="N177" s="2"/>
      <c r="O177" s="2"/>
    </row>
    <row r="178" spans="1:15">
      <c r="A178" s="2"/>
      <c r="B178" s="5"/>
      <c r="C178" s="11"/>
      <c r="D178" s="6"/>
      <c r="E178" s="2"/>
      <c r="F178" s="2"/>
      <c r="G178" s="2"/>
      <c r="H178" s="2"/>
      <c r="I178" s="2"/>
      <c r="J178" s="2"/>
      <c r="K178" s="2"/>
      <c r="L178" s="2"/>
      <c r="M178" s="2"/>
      <c r="N178" s="2"/>
      <c r="O178" s="2"/>
    </row>
    <row r="179" spans="1:15">
      <c r="A179" s="2"/>
      <c r="B179" s="5"/>
      <c r="C179" s="11"/>
      <c r="D179" s="6"/>
      <c r="E179" s="2"/>
      <c r="F179" s="2"/>
      <c r="G179" s="2"/>
      <c r="H179" s="2"/>
      <c r="I179" s="2"/>
      <c r="J179" s="2"/>
      <c r="K179" s="2"/>
      <c r="L179" s="2"/>
      <c r="M179" s="2"/>
      <c r="N179" s="2"/>
      <c r="O179" s="2"/>
    </row>
    <row r="180" spans="1:15">
      <c r="A180" s="2"/>
      <c r="B180" s="5"/>
      <c r="C180" s="11"/>
      <c r="D180" s="6"/>
      <c r="E180" s="2"/>
      <c r="F180" s="2"/>
      <c r="G180" s="2"/>
      <c r="H180" s="2"/>
      <c r="I180" s="2"/>
      <c r="J180" s="2"/>
      <c r="K180" s="2"/>
      <c r="L180" s="2"/>
      <c r="M180" s="2"/>
      <c r="N180" s="2"/>
      <c r="O180" s="2"/>
    </row>
    <row r="181" spans="1:15">
      <c r="A181" s="2"/>
      <c r="B181" s="5"/>
      <c r="C181" s="11"/>
      <c r="D181" s="6"/>
      <c r="E181" s="2"/>
      <c r="F181" s="2"/>
      <c r="G181" s="2"/>
      <c r="H181" s="2"/>
      <c r="I181" s="2"/>
      <c r="J181" s="2"/>
      <c r="K181" s="2"/>
      <c r="L181" s="2"/>
      <c r="M181" s="2"/>
      <c r="N181" s="2"/>
      <c r="O181" s="2"/>
    </row>
    <row r="182" spans="1:15">
      <c r="A182" s="2"/>
      <c r="B182" s="7"/>
      <c r="C182" s="8"/>
      <c r="D182" s="9"/>
      <c r="E182" s="2"/>
      <c r="F182" s="2"/>
      <c r="G182" s="2"/>
      <c r="H182" s="2"/>
      <c r="I182" s="2"/>
      <c r="J182" s="2"/>
      <c r="K182" s="2"/>
      <c r="L182" s="2"/>
      <c r="M182" s="2"/>
      <c r="N182" s="2"/>
      <c r="O182" s="2"/>
    </row>
    <row r="183" spans="1:15">
      <c r="A183" s="2"/>
      <c r="B183" s="2"/>
      <c r="C183" s="2"/>
      <c r="D183" s="2"/>
      <c r="E183" s="2"/>
      <c r="F183" s="2"/>
      <c r="G183" s="2"/>
      <c r="H183" s="2"/>
      <c r="I183" s="2"/>
      <c r="J183" s="2"/>
      <c r="K183" s="2"/>
      <c r="L183" s="2"/>
      <c r="M183" s="2"/>
      <c r="N183" s="2"/>
      <c r="O183" s="2"/>
    </row>
  </sheetData>
  <sheetProtection algorithmName="SHA-512" hashValue="0S7qpvx2xf7+SKGtSiynkw1qvXB0fnFYBOpgebQsxf0mot2euei4EinXV7lkzbX5DU2VP8zObm7Ijws6v/F0Dw==" saltValue="c2hZsEWTWSz5XTAupqAISg==" spinCount="100000" sheet="1" object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209F-91FE-8E46-AE73-B3BC6F82EE58}">
  <sheetPr>
    <pageSetUpPr fitToPage="1"/>
  </sheetPr>
  <dimension ref="A1:U125"/>
  <sheetViews>
    <sheetView zoomScaleNormal="110" workbookViewId="0">
      <selection activeCell="E7" sqref="E7:I7"/>
    </sheetView>
  </sheetViews>
  <sheetFormatPr defaultColWidth="11" defaultRowHeight="15.75"/>
  <cols>
    <col min="2" max="2" width="6" customWidth="1"/>
    <col min="7" max="7" width="12" customWidth="1"/>
    <col min="8" max="8" width="2.125" customWidth="1"/>
    <col min="10" max="10" width="5.875" customWidth="1"/>
    <col min="11" max="11" width="5.625" customWidth="1"/>
    <col min="21" max="21" width="9.125" customWidth="1"/>
  </cols>
  <sheetData>
    <row r="1" spans="1:21">
      <c r="A1" s="1"/>
      <c r="B1" s="1"/>
      <c r="C1" s="1"/>
      <c r="D1" s="1"/>
      <c r="E1" s="1"/>
      <c r="F1" s="1"/>
      <c r="G1" s="1"/>
      <c r="H1" s="1"/>
      <c r="I1" s="1"/>
      <c r="J1" s="1"/>
      <c r="K1" s="1"/>
      <c r="L1" s="1"/>
      <c r="M1" s="1"/>
      <c r="N1" s="1"/>
      <c r="O1" s="1"/>
      <c r="P1" s="1"/>
      <c r="Q1" s="1"/>
      <c r="R1" s="1"/>
      <c r="S1" s="1"/>
      <c r="T1" s="1"/>
      <c r="U1" s="2"/>
    </row>
    <row r="2" spans="1:21">
      <c r="A2" s="2"/>
      <c r="B2" s="3"/>
      <c r="C2" s="10"/>
      <c r="D2" s="10"/>
      <c r="E2" s="10"/>
      <c r="F2" s="10"/>
      <c r="G2" s="10"/>
      <c r="H2" s="10"/>
      <c r="I2" s="10"/>
      <c r="J2" s="4"/>
      <c r="K2" s="2"/>
      <c r="L2" s="2"/>
      <c r="M2" s="2"/>
      <c r="N2" s="2"/>
      <c r="O2" s="2"/>
      <c r="P2" s="2"/>
      <c r="Q2" s="2"/>
      <c r="R2" s="2"/>
      <c r="S2" s="2"/>
      <c r="T2" s="2"/>
      <c r="U2" s="2"/>
    </row>
    <row r="3" spans="1:21">
      <c r="A3" s="2"/>
      <c r="B3" s="5"/>
      <c r="C3" s="146" t="s">
        <v>0</v>
      </c>
      <c r="D3" s="146"/>
      <c r="E3" s="146"/>
      <c r="F3" s="146"/>
      <c r="G3" s="146"/>
      <c r="H3" s="146"/>
      <c r="I3" s="146"/>
      <c r="J3" s="6"/>
      <c r="K3" s="2"/>
      <c r="L3" s="2"/>
      <c r="M3" s="2"/>
      <c r="N3" s="2"/>
      <c r="O3" s="2"/>
      <c r="P3" s="2"/>
      <c r="Q3" s="2"/>
      <c r="R3" s="2"/>
      <c r="S3" s="2"/>
      <c r="T3" s="2"/>
      <c r="U3" s="2"/>
    </row>
    <row r="4" spans="1:21">
      <c r="A4" s="2"/>
      <c r="B4" s="5"/>
      <c r="C4" s="146" t="str">
        <f>'User Guide'!C4</f>
        <v>NYSERDA RFP No. T4RFP21-1</v>
      </c>
      <c r="D4" s="146"/>
      <c r="E4" s="146"/>
      <c r="F4" s="146"/>
      <c r="G4" s="146"/>
      <c r="H4" s="146"/>
      <c r="I4" s="146"/>
      <c r="J4" s="6"/>
      <c r="K4" s="2"/>
      <c r="L4" s="2"/>
      <c r="M4" s="2"/>
      <c r="N4" s="2"/>
      <c r="O4" s="2"/>
      <c r="P4" s="2"/>
      <c r="Q4" s="2"/>
      <c r="R4" s="2"/>
      <c r="S4" s="2"/>
      <c r="T4" s="2"/>
      <c r="U4" s="2"/>
    </row>
    <row r="5" spans="1:21">
      <c r="A5" s="2"/>
      <c r="B5" s="5"/>
      <c r="C5" s="146" t="s">
        <v>3</v>
      </c>
      <c r="D5" s="146"/>
      <c r="E5" s="146"/>
      <c r="F5" s="146"/>
      <c r="G5" s="146"/>
      <c r="H5" s="146"/>
      <c r="I5" s="146"/>
      <c r="J5" s="6"/>
      <c r="K5" s="2"/>
      <c r="L5" s="2"/>
      <c r="M5" s="2"/>
      <c r="N5" s="2"/>
      <c r="O5" s="2"/>
      <c r="P5" s="2"/>
      <c r="Q5" s="2"/>
      <c r="R5" s="2"/>
      <c r="S5" s="2"/>
      <c r="T5" s="2"/>
      <c r="U5" s="2"/>
    </row>
    <row r="6" spans="1:21">
      <c r="A6" s="2"/>
      <c r="B6" s="5"/>
      <c r="C6" s="11"/>
      <c r="D6" s="11"/>
      <c r="E6" s="11"/>
      <c r="F6" s="11"/>
      <c r="G6" s="11"/>
      <c r="H6" s="11"/>
      <c r="I6" s="11"/>
      <c r="J6" s="6"/>
      <c r="K6" s="2"/>
      <c r="L6" s="2"/>
      <c r="M6" s="2"/>
      <c r="N6" s="2"/>
      <c r="O6" s="2"/>
      <c r="P6" s="2"/>
      <c r="Q6" s="2"/>
      <c r="R6" s="2"/>
      <c r="S6" s="2"/>
      <c r="T6" s="2"/>
      <c r="U6" s="2"/>
    </row>
    <row r="7" spans="1:21">
      <c r="A7" s="2"/>
      <c r="B7" s="5"/>
      <c r="C7" s="11" t="s">
        <v>4</v>
      </c>
      <c r="D7" s="11"/>
      <c r="E7" s="147"/>
      <c r="F7" s="148"/>
      <c r="G7" s="148"/>
      <c r="H7" s="148"/>
      <c r="I7" s="149"/>
      <c r="J7" s="6"/>
      <c r="K7" s="2"/>
      <c r="L7" s="40" t="str">
        <f>IF(E7="","Required Information","")</f>
        <v>Required Information</v>
      </c>
      <c r="M7" s="2"/>
      <c r="N7" s="2"/>
      <c r="O7" s="2"/>
      <c r="P7" s="2"/>
      <c r="Q7" s="2"/>
      <c r="R7" s="2"/>
      <c r="S7" s="2"/>
      <c r="T7" s="2"/>
      <c r="U7" s="2"/>
    </row>
    <row r="8" spans="1:21" ht="15" customHeight="1">
      <c r="A8" s="2"/>
      <c r="B8" s="5"/>
      <c r="C8" s="11"/>
      <c r="D8" s="11"/>
      <c r="E8" s="37"/>
      <c r="F8" s="37"/>
      <c r="G8" s="37"/>
      <c r="H8" s="37"/>
      <c r="I8" s="37"/>
      <c r="J8" s="6"/>
      <c r="K8" s="2"/>
      <c r="L8" s="2"/>
      <c r="M8" s="2"/>
      <c r="N8" s="2"/>
      <c r="O8" s="2"/>
      <c r="P8" s="2"/>
      <c r="Q8" s="2"/>
      <c r="R8" s="2"/>
      <c r="S8" s="2"/>
      <c r="T8" s="2"/>
      <c r="U8" s="2"/>
    </row>
    <row r="9" spans="1:21" ht="15" customHeight="1">
      <c r="A9" s="2"/>
      <c r="B9" s="5"/>
      <c r="C9" s="11" t="s">
        <v>5</v>
      </c>
      <c r="D9" s="11"/>
      <c r="E9" s="84"/>
      <c r="F9" s="84"/>
      <c r="G9" s="147"/>
      <c r="H9" s="148"/>
      <c r="I9" s="149"/>
      <c r="J9" s="6"/>
      <c r="K9" s="2"/>
      <c r="L9" s="40" t="str">
        <f>IF(G9="","Required Information","")</f>
        <v>Required Information</v>
      </c>
      <c r="M9" s="2"/>
      <c r="N9" s="2"/>
      <c r="O9" s="2"/>
      <c r="P9" s="2"/>
      <c r="Q9" s="2"/>
      <c r="R9" s="2"/>
      <c r="S9" s="2"/>
      <c r="T9" s="2"/>
      <c r="U9" s="2"/>
    </row>
    <row r="10" spans="1:21">
      <c r="A10" s="2"/>
      <c r="B10" s="5"/>
      <c r="C10" s="132" t="s">
        <v>6</v>
      </c>
      <c r="D10" s="132"/>
      <c r="E10" s="34"/>
      <c r="F10" s="34"/>
      <c r="G10" s="147"/>
      <c r="H10" s="148"/>
      <c r="I10" s="149"/>
      <c r="J10" s="6"/>
      <c r="K10" s="2"/>
      <c r="L10" s="40" t="str">
        <f>IF(G10="","Required Information","")</f>
        <v>Required Information</v>
      </c>
      <c r="M10" s="2"/>
      <c r="N10" s="2"/>
      <c r="O10" s="2"/>
      <c r="P10" s="2"/>
      <c r="Q10" s="2"/>
      <c r="R10" s="2"/>
      <c r="S10" s="2"/>
      <c r="T10" s="2"/>
      <c r="U10" s="2"/>
    </row>
    <row r="11" spans="1:21" ht="15" customHeight="1">
      <c r="A11" s="2"/>
      <c r="B11" s="5"/>
      <c r="C11" s="11"/>
      <c r="D11" s="11"/>
      <c r="E11" s="37"/>
      <c r="F11" s="37"/>
      <c r="G11" s="37"/>
      <c r="H11" s="37"/>
      <c r="I11" s="37"/>
      <c r="J11" s="6"/>
      <c r="K11" s="2"/>
      <c r="L11" s="2"/>
      <c r="M11" s="2"/>
      <c r="N11" s="2"/>
      <c r="O11" s="2"/>
      <c r="P11" s="2"/>
      <c r="Q11" s="2"/>
      <c r="R11" s="2"/>
      <c r="S11" s="2"/>
      <c r="T11" s="2"/>
      <c r="U11" s="2"/>
    </row>
    <row r="12" spans="1:21" ht="15" customHeight="1">
      <c r="A12" s="2"/>
      <c r="B12" s="5"/>
      <c r="C12" s="11" t="s">
        <v>7</v>
      </c>
      <c r="D12" s="11"/>
      <c r="E12" s="147"/>
      <c r="F12" s="148"/>
      <c r="G12" s="148"/>
      <c r="H12" s="148"/>
      <c r="I12" s="149"/>
      <c r="J12" s="6"/>
      <c r="K12" s="2"/>
      <c r="L12" s="40" t="str">
        <f>IF(E12="","Required Information","")</f>
        <v>Required Information</v>
      </c>
      <c r="M12" s="2"/>
      <c r="N12" s="2"/>
      <c r="O12" s="2"/>
      <c r="P12" s="2"/>
      <c r="Q12" s="2"/>
      <c r="R12" s="2"/>
      <c r="S12" s="2"/>
      <c r="T12" s="2"/>
      <c r="U12" s="2"/>
    </row>
    <row r="13" spans="1:21">
      <c r="A13" s="2"/>
      <c r="B13" s="5"/>
      <c r="C13" s="11"/>
      <c r="D13" s="11"/>
      <c r="E13" s="33"/>
      <c r="F13" s="33"/>
      <c r="G13" s="138"/>
      <c r="H13" s="138"/>
      <c r="I13" s="138"/>
      <c r="J13" s="6"/>
      <c r="K13" s="2"/>
      <c r="L13" s="2"/>
      <c r="M13" s="2"/>
      <c r="N13" s="2"/>
      <c r="O13" s="2"/>
      <c r="P13" s="2"/>
      <c r="Q13" s="2"/>
      <c r="R13" s="2"/>
      <c r="S13" s="2"/>
      <c r="T13" s="2"/>
      <c r="U13" s="2"/>
    </row>
    <row r="14" spans="1:21">
      <c r="A14" s="2"/>
      <c r="B14" s="5"/>
      <c r="C14" s="11" t="s">
        <v>8</v>
      </c>
      <c r="D14" s="11"/>
      <c r="E14" s="33"/>
      <c r="F14" s="33"/>
      <c r="G14" s="147"/>
      <c r="H14" s="148"/>
      <c r="I14" s="149"/>
      <c r="J14" s="6"/>
      <c r="K14" s="2"/>
      <c r="L14" s="40" t="str">
        <f>IF(G14="","Required Information","")</f>
        <v>Required Information</v>
      </c>
      <c r="M14" s="2"/>
      <c r="N14" s="2"/>
      <c r="O14" s="2"/>
      <c r="P14" s="2"/>
      <c r="Q14" s="2"/>
      <c r="R14" s="2"/>
      <c r="S14" s="2"/>
      <c r="T14" s="2"/>
      <c r="U14" s="2"/>
    </row>
    <row r="15" spans="1:21">
      <c r="A15" s="2"/>
      <c r="B15" s="5"/>
      <c r="C15" s="13"/>
      <c r="D15" s="13"/>
      <c r="E15" s="13"/>
      <c r="F15" s="13"/>
      <c r="G15" s="35"/>
      <c r="H15" s="35"/>
      <c r="I15" s="35"/>
      <c r="J15" s="6"/>
      <c r="K15" s="2"/>
      <c r="L15" s="2"/>
      <c r="M15" s="2"/>
      <c r="N15" s="2"/>
      <c r="O15" s="2"/>
      <c r="P15" s="2"/>
      <c r="Q15" s="2"/>
      <c r="R15" s="2"/>
      <c r="S15" s="2"/>
      <c r="T15" s="2"/>
      <c r="U15" s="2"/>
    </row>
    <row r="16" spans="1:21">
      <c r="A16" s="2"/>
      <c r="B16" s="5"/>
      <c r="C16" s="13" t="s">
        <v>9</v>
      </c>
      <c r="D16" s="13"/>
      <c r="E16" s="13"/>
      <c r="F16" s="13"/>
      <c r="G16" s="147"/>
      <c r="H16" s="148"/>
      <c r="I16" s="149"/>
      <c r="J16" s="6"/>
      <c r="K16" s="2"/>
      <c r="L16" s="40" t="str">
        <f>IF(G16="","Required Information","")</f>
        <v>Required Information</v>
      </c>
      <c r="M16" s="2"/>
      <c r="N16" s="2"/>
      <c r="O16" s="2"/>
      <c r="P16" s="2"/>
      <c r="Q16" s="2"/>
      <c r="R16" s="2"/>
      <c r="S16" s="2"/>
      <c r="T16" s="2"/>
      <c r="U16" s="2"/>
    </row>
    <row r="17" spans="1:21">
      <c r="A17" s="2"/>
      <c r="B17" s="5"/>
      <c r="C17" s="13" t="str">
        <f>IF(G16="yes","Maximum Rated Transfer Capacity (MW)","")</f>
        <v/>
      </c>
      <c r="D17" s="13"/>
      <c r="E17" s="13"/>
      <c r="F17" s="13"/>
      <c r="G17" s="166"/>
      <c r="H17" s="166"/>
      <c r="I17" s="166"/>
      <c r="J17" s="6"/>
      <c r="K17" s="2"/>
      <c r="L17" s="40" t="str">
        <f>IF(AND(New_Transmission="Yes",G17=""),"Required Information","")</f>
        <v/>
      </c>
      <c r="M17" s="2"/>
      <c r="N17" s="2"/>
      <c r="O17" s="2"/>
      <c r="P17" s="2"/>
      <c r="Q17" s="2"/>
      <c r="R17" s="2"/>
      <c r="S17" s="2"/>
      <c r="T17" s="2"/>
      <c r="U17" s="2"/>
    </row>
    <row r="18" spans="1:21">
      <c r="A18" s="2"/>
      <c r="B18" s="5"/>
      <c r="C18" s="13"/>
      <c r="D18" s="13"/>
      <c r="E18" s="13"/>
      <c r="F18" s="13"/>
      <c r="G18" s="35"/>
      <c r="H18" s="35"/>
      <c r="I18" s="35"/>
      <c r="J18" s="6"/>
      <c r="K18" s="2"/>
      <c r="L18" s="2"/>
      <c r="M18" s="2"/>
      <c r="N18" s="2"/>
      <c r="O18" s="2"/>
      <c r="P18" s="2"/>
      <c r="Q18" s="2"/>
      <c r="R18" s="2"/>
      <c r="S18" s="2"/>
      <c r="T18" s="2"/>
      <c r="U18" s="2"/>
    </row>
    <row r="19" spans="1:21">
      <c r="A19" s="2"/>
      <c r="B19" s="5"/>
      <c r="C19" s="11" t="s">
        <v>10</v>
      </c>
      <c r="D19" s="11"/>
      <c r="E19" s="33"/>
      <c r="F19" s="33"/>
      <c r="G19" s="147"/>
      <c r="H19" s="148"/>
      <c r="I19" s="149"/>
      <c r="J19" s="6"/>
      <c r="K19" s="2"/>
      <c r="L19" s="40" t="str">
        <f>IF(G19="","Required Information","")</f>
        <v>Required Information</v>
      </c>
      <c r="M19" s="2"/>
      <c r="N19" s="2"/>
      <c r="O19" s="2"/>
      <c r="P19" s="2"/>
      <c r="Q19" s="2"/>
      <c r="R19" s="2"/>
      <c r="S19" s="2"/>
      <c r="T19" s="2"/>
      <c r="U19" s="2"/>
    </row>
    <row r="20" spans="1:21" ht="17.100000000000001" customHeight="1">
      <c r="A20" s="2"/>
      <c r="B20" s="5"/>
      <c r="C20" s="11"/>
      <c r="D20" s="11"/>
      <c r="E20" s="37"/>
      <c r="F20" s="37"/>
      <c r="G20" s="37"/>
      <c r="H20" s="37"/>
      <c r="I20" s="37"/>
      <c r="J20" s="6"/>
      <c r="K20" s="2"/>
      <c r="L20" s="2"/>
      <c r="M20" s="2"/>
      <c r="N20" s="2"/>
      <c r="O20" s="2"/>
      <c r="P20" s="2"/>
      <c r="Q20" s="2"/>
      <c r="R20" s="2"/>
      <c r="S20" s="2"/>
      <c r="T20" s="2"/>
      <c r="U20" s="2"/>
    </row>
    <row r="21" spans="1:21" ht="17.100000000000001" customHeight="1">
      <c r="A21" s="2"/>
      <c r="B21" s="5"/>
      <c r="C21" s="11" t="s">
        <v>11</v>
      </c>
      <c r="D21" s="11"/>
      <c r="E21" s="37"/>
      <c r="F21" s="37"/>
      <c r="G21" s="37"/>
      <c r="H21" s="164"/>
      <c r="I21" s="165"/>
      <c r="J21" s="6"/>
      <c r="K21" s="2"/>
      <c r="L21" s="40" t="str">
        <f>IF(H21="","Required Information","")</f>
        <v>Required Information</v>
      </c>
      <c r="M21" s="2"/>
      <c r="N21" s="2"/>
      <c r="O21" s="2"/>
      <c r="P21" s="2"/>
      <c r="Q21" s="2"/>
      <c r="R21" s="2"/>
      <c r="S21" s="2"/>
      <c r="T21" s="2"/>
      <c r="U21" s="2"/>
    </row>
    <row r="22" spans="1:21" ht="17.100000000000001" customHeight="1">
      <c r="A22" s="2"/>
      <c r="B22" s="5"/>
      <c r="C22" s="11"/>
      <c r="D22" s="11"/>
      <c r="E22" s="37"/>
      <c r="F22" s="37"/>
      <c r="G22" s="37"/>
      <c r="H22" s="130"/>
      <c r="I22" s="130"/>
      <c r="J22" s="6"/>
      <c r="K22" s="2"/>
      <c r="L22" s="40"/>
      <c r="M22" s="2"/>
      <c r="N22" s="2"/>
      <c r="O22" s="2"/>
      <c r="P22" s="2"/>
      <c r="Q22" s="2"/>
      <c r="R22" s="2"/>
      <c r="S22" s="2"/>
      <c r="T22" s="2"/>
      <c r="U22" s="2"/>
    </row>
    <row r="23" spans="1:21" ht="17.100000000000001" customHeight="1">
      <c r="A23" s="2"/>
      <c r="B23" s="5"/>
      <c r="C23" s="11" t="s">
        <v>12</v>
      </c>
      <c r="D23" s="11"/>
      <c r="E23" s="37"/>
      <c r="F23" s="147"/>
      <c r="G23" s="148"/>
      <c r="H23" s="148"/>
      <c r="I23" s="149"/>
      <c r="J23" s="6"/>
      <c r="K23" s="2"/>
      <c r="L23" s="40" t="str">
        <f>IF(F23="","Required Information","")</f>
        <v>Required Information</v>
      </c>
      <c r="M23" s="2"/>
      <c r="N23" s="2"/>
      <c r="O23" s="2"/>
      <c r="P23" s="2"/>
      <c r="Q23" s="2"/>
      <c r="R23" s="2"/>
      <c r="S23" s="2"/>
      <c r="T23" s="2"/>
      <c r="U23" s="2"/>
    </row>
    <row r="24" spans="1:21" ht="17.100000000000001" customHeight="1">
      <c r="A24" s="2"/>
      <c r="B24" s="5"/>
      <c r="C24" s="11"/>
      <c r="D24" s="11"/>
      <c r="E24" s="37"/>
      <c r="F24" s="37"/>
      <c r="G24" s="37"/>
      <c r="H24" s="37"/>
      <c r="I24" s="37"/>
      <c r="J24" s="6"/>
      <c r="K24" s="2"/>
      <c r="L24" s="2"/>
      <c r="M24" s="2"/>
      <c r="N24" s="2"/>
      <c r="O24" s="2"/>
      <c r="P24" s="2"/>
      <c r="Q24" s="2"/>
      <c r="R24" s="2"/>
      <c r="S24" s="2"/>
      <c r="T24" s="2"/>
      <c r="U24" s="2"/>
    </row>
    <row r="25" spans="1:21">
      <c r="A25" s="2"/>
      <c r="B25" s="5"/>
      <c r="C25" s="11" t="s">
        <v>13</v>
      </c>
      <c r="D25" s="11"/>
      <c r="E25" s="37"/>
      <c r="F25" s="37"/>
      <c r="G25" s="37"/>
      <c r="H25" s="147"/>
      <c r="I25" s="149"/>
      <c r="J25" s="6"/>
      <c r="K25" s="2"/>
      <c r="L25" s="40" t="str">
        <f>IF(H25="","Required Information","")</f>
        <v>Required Information</v>
      </c>
      <c r="M25" s="2"/>
      <c r="N25" s="2"/>
      <c r="O25" s="2"/>
      <c r="P25" s="2"/>
      <c r="Q25" s="2"/>
      <c r="R25" s="2"/>
      <c r="S25" s="2"/>
      <c r="T25" s="2"/>
      <c r="U25" s="2"/>
    </row>
    <row r="26" spans="1:21">
      <c r="A26" s="2"/>
      <c r="B26" s="5"/>
      <c r="C26" s="13"/>
      <c r="D26" s="13"/>
      <c r="E26" s="13"/>
      <c r="F26" s="13"/>
      <c r="G26" s="13"/>
      <c r="H26" s="13"/>
      <c r="I26" s="13"/>
      <c r="J26" s="6"/>
      <c r="K26" s="2"/>
      <c r="L26" s="2"/>
      <c r="M26" s="2"/>
      <c r="N26" s="2"/>
      <c r="O26" s="2"/>
      <c r="P26" s="2"/>
      <c r="Q26" s="2"/>
      <c r="R26" s="2"/>
      <c r="S26" s="2"/>
      <c r="T26" s="2"/>
      <c r="U26" s="2"/>
    </row>
    <row r="27" spans="1:21">
      <c r="A27" s="2"/>
      <c r="B27" s="5"/>
      <c r="C27" s="13" t="s">
        <v>14</v>
      </c>
      <c r="D27" s="13"/>
      <c r="E27" s="13"/>
      <c r="F27" s="13"/>
      <c r="G27" s="41"/>
      <c r="H27" s="163">
        <f>SUM('Part II'!G16:G65)</f>
        <v>0</v>
      </c>
      <c r="I27" s="163"/>
      <c r="J27" s="6"/>
      <c r="K27" s="2"/>
      <c r="L27" s="40"/>
      <c r="M27" s="2"/>
      <c r="N27" s="2"/>
      <c r="O27" s="2"/>
      <c r="P27" s="2"/>
      <c r="Q27" s="2"/>
      <c r="R27" s="2"/>
      <c r="S27" s="2"/>
      <c r="T27" s="2"/>
      <c r="U27" s="2"/>
    </row>
    <row r="28" spans="1:21">
      <c r="A28" s="2"/>
      <c r="B28" s="5"/>
      <c r="C28" s="13"/>
      <c r="D28" s="13"/>
      <c r="E28" s="13"/>
      <c r="F28" s="13"/>
      <c r="G28" s="13"/>
      <c r="H28" s="13"/>
      <c r="I28" s="13"/>
      <c r="J28" s="6"/>
      <c r="K28" s="2"/>
      <c r="L28" s="2"/>
      <c r="M28" s="2"/>
      <c r="N28" s="2"/>
      <c r="O28" s="2"/>
      <c r="P28" s="2"/>
      <c r="Q28" s="2"/>
      <c r="R28" s="2"/>
      <c r="S28" s="2"/>
      <c r="T28" s="2"/>
      <c r="U28" s="2"/>
    </row>
    <row r="29" spans="1:21">
      <c r="A29" s="2"/>
      <c r="B29" s="5"/>
      <c r="C29" s="11" t="s">
        <v>15</v>
      </c>
      <c r="D29" s="11"/>
      <c r="E29" s="139"/>
      <c r="F29" s="150"/>
      <c r="G29" s="151"/>
      <c r="H29" s="151"/>
      <c r="I29" s="152"/>
      <c r="J29" s="6"/>
      <c r="K29" s="2"/>
      <c r="L29" s="40" t="str">
        <f>IF(F29="","Required Information","")</f>
        <v>Required Information</v>
      </c>
      <c r="M29" s="2"/>
      <c r="N29" s="2"/>
      <c r="O29" s="2"/>
      <c r="P29" s="2"/>
      <c r="Q29" s="2"/>
      <c r="R29" s="2"/>
      <c r="S29" s="2"/>
      <c r="T29" s="2"/>
      <c r="U29" s="2"/>
    </row>
    <row r="30" spans="1:21">
      <c r="A30" s="2"/>
      <c r="B30" s="5"/>
      <c r="C30" s="11"/>
      <c r="D30" s="11"/>
      <c r="E30" s="11"/>
      <c r="F30" s="11"/>
      <c r="G30" s="11"/>
      <c r="H30" s="11"/>
      <c r="I30" s="11"/>
      <c r="J30" s="6"/>
      <c r="K30" s="2"/>
      <c r="L30" s="2"/>
      <c r="M30" s="2"/>
      <c r="N30" s="2"/>
      <c r="O30" s="2"/>
      <c r="P30" s="2"/>
      <c r="Q30" s="2"/>
      <c r="R30" s="2"/>
      <c r="S30" s="2"/>
      <c r="T30" s="2"/>
      <c r="U30" s="2"/>
    </row>
    <row r="31" spans="1:21">
      <c r="A31" s="2"/>
      <c r="B31" s="5"/>
      <c r="C31" s="11" t="s">
        <v>16</v>
      </c>
      <c r="D31" s="11"/>
      <c r="E31" s="140"/>
      <c r="F31" s="151"/>
      <c r="G31" s="151"/>
      <c r="H31" s="151"/>
      <c r="I31" s="152"/>
      <c r="J31" s="6"/>
      <c r="K31" s="2"/>
      <c r="L31" s="40" t="str">
        <f>IF(F31="","Required Information","")</f>
        <v>Required Information</v>
      </c>
      <c r="M31" s="2"/>
      <c r="N31" s="2"/>
      <c r="O31" s="2"/>
      <c r="P31" s="2"/>
      <c r="Q31" s="2"/>
      <c r="R31" s="2"/>
      <c r="S31" s="2"/>
      <c r="T31" s="2"/>
      <c r="U31" s="2"/>
    </row>
    <row r="32" spans="1:21">
      <c r="A32" s="2"/>
      <c r="B32" s="5"/>
      <c r="C32" s="11"/>
      <c r="D32" s="11"/>
      <c r="E32" s="137"/>
      <c r="F32" s="137"/>
      <c r="G32" s="137"/>
      <c r="H32" s="137"/>
      <c r="I32" s="137"/>
      <c r="J32" s="6"/>
      <c r="K32" s="2"/>
      <c r="L32" s="40"/>
      <c r="M32" s="2"/>
      <c r="N32" s="2"/>
      <c r="O32" s="2"/>
      <c r="P32" s="2"/>
      <c r="Q32" s="2"/>
      <c r="R32" s="2"/>
      <c r="S32" s="2"/>
      <c r="T32" s="2"/>
      <c r="U32" s="2"/>
    </row>
    <row r="33" spans="1:21">
      <c r="A33" s="2"/>
      <c r="B33" s="5"/>
      <c r="C33" s="13" t="s">
        <v>17</v>
      </c>
      <c r="D33" s="13"/>
      <c r="E33" s="13"/>
      <c r="F33" s="13"/>
      <c r="G33" s="13"/>
      <c r="H33" s="36"/>
      <c r="I33" s="94"/>
      <c r="J33" s="6"/>
      <c r="K33" s="2"/>
      <c r="L33" s="40" t="str">
        <f>IF(I33="","Required Information","")</f>
        <v>Required Information</v>
      </c>
      <c r="M33" s="2"/>
      <c r="N33" s="2"/>
      <c r="O33" s="2"/>
      <c r="P33" s="2"/>
      <c r="Q33" s="2"/>
      <c r="R33" s="2"/>
      <c r="S33" s="2"/>
      <c r="T33" s="2"/>
      <c r="U33" s="2"/>
    </row>
    <row r="34" spans="1:21">
      <c r="A34" s="2"/>
      <c r="B34" s="5"/>
      <c r="C34" s="13" t="s">
        <v>18</v>
      </c>
      <c r="D34" s="13"/>
      <c r="E34" s="13"/>
      <c r="F34" s="13"/>
      <c r="G34" s="92">
        <v>0.4</v>
      </c>
      <c r="H34" s="36"/>
      <c r="I34" s="95"/>
      <c r="J34" s="6"/>
      <c r="K34" s="2"/>
      <c r="L34" s="40" t="str">
        <f>IF(AND(I34="",I33="No"),"Required Information","")</f>
        <v/>
      </c>
      <c r="M34" s="2"/>
      <c r="N34" s="2"/>
      <c r="O34" s="2"/>
      <c r="P34" s="2"/>
      <c r="Q34" s="2"/>
      <c r="R34" s="2"/>
      <c r="S34" s="2"/>
      <c r="T34" s="2"/>
      <c r="U34" s="2"/>
    </row>
    <row r="35" spans="1:21">
      <c r="A35" s="2"/>
      <c r="B35" s="5"/>
      <c r="C35" s="11" t="s">
        <v>19</v>
      </c>
      <c r="D35" s="11"/>
      <c r="E35" s="16"/>
      <c r="F35" s="33"/>
      <c r="G35" s="33"/>
      <c r="H35" s="85"/>
      <c r="I35" s="39">
        <f>IF(I33="Yes",E31*G34,I34*Bid_Quantity)</f>
        <v>0</v>
      </c>
      <c r="J35" s="6"/>
      <c r="K35" s="2"/>
      <c r="L35" s="2"/>
      <c r="M35" s="2"/>
      <c r="N35" s="2"/>
      <c r="O35" s="2"/>
      <c r="P35" s="2"/>
      <c r="Q35" s="2"/>
      <c r="R35" s="2"/>
      <c r="S35" s="2"/>
      <c r="T35" s="2"/>
      <c r="U35" s="2"/>
    </row>
    <row r="36" spans="1:21">
      <c r="A36" s="2"/>
      <c r="B36" s="5"/>
      <c r="C36" s="13"/>
      <c r="D36" s="13"/>
      <c r="E36" s="13"/>
      <c r="F36" s="13"/>
      <c r="G36" s="13"/>
      <c r="H36" s="13"/>
      <c r="I36" s="13"/>
      <c r="J36" s="6"/>
      <c r="K36" s="2"/>
      <c r="L36" s="2"/>
      <c r="M36" s="2"/>
      <c r="N36" s="2"/>
      <c r="O36" s="2"/>
      <c r="P36" s="2"/>
      <c r="Q36" s="2"/>
      <c r="R36" s="2"/>
      <c r="S36" s="2"/>
      <c r="T36" s="2"/>
      <c r="U36" s="2"/>
    </row>
    <row r="37" spans="1:21">
      <c r="A37" s="2"/>
      <c r="B37" s="5"/>
      <c r="C37" s="13" t="s">
        <v>20</v>
      </c>
      <c r="D37" s="13"/>
      <c r="E37" s="13"/>
      <c r="F37" s="13"/>
      <c r="G37" s="13"/>
      <c r="H37" s="13"/>
      <c r="I37" s="13"/>
      <c r="J37" s="6"/>
      <c r="K37" s="2"/>
      <c r="L37" s="2"/>
      <c r="M37" s="2"/>
      <c r="N37" s="2"/>
      <c r="O37" s="2"/>
      <c r="P37" s="2"/>
      <c r="Q37" s="2"/>
      <c r="R37" s="2"/>
      <c r="S37" s="2"/>
      <c r="T37" s="2"/>
      <c r="U37" s="2"/>
    </row>
    <row r="38" spans="1:21">
      <c r="A38" s="2"/>
      <c r="B38" s="5"/>
      <c r="C38" s="153"/>
      <c r="D38" s="154"/>
      <c r="E38" s="154"/>
      <c r="F38" s="154"/>
      <c r="G38" s="154"/>
      <c r="H38" s="154"/>
      <c r="I38" s="155"/>
      <c r="J38" s="6"/>
      <c r="K38" s="2"/>
      <c r="L38" s="162" t="str">
        <f>IF(AND(I33="No",C38=""),"Required Information","")</f>
        <v/>
      </c>
      <c r="M38" s="162"/>
      <c r="N38" s="2"/>
      <c r="O38" s="2"/>
      <c r="P38" s="2"/>
      <c r="Q38" s="2"/>
      <c r="R38" s="2"/>
      <c r="S38" s="2"/>
      <c r="T38" s="2"/>
      <c r="U38" s="2"/>
    </row>
    <row r="39" spans="1:21">
      <c r="A39" s="2"/>
      <c r="B39" s="5"/>
      <c r="C39" s="156"/>
      <c r="D39" s="157"/>
      <c r="E39" s="157"/>
      <c r="F39" s="157"/>
      <c r="G39" s="157"/>
      <c r="H39" s="157"/>
      <c r="I39" s="158"/>
      <c r="J39" s="6"/>
      <c r="K39" s="2"/>
      <c r="L39" s="162"/>
      <c r="M39" s="162"/>
      <c r="N39" s="2"/>
      <c r="O39" s="2"/>
      <c r="P39" s="2"/>
      <c r="Q39" s="2"/>
      <c r="R39" s="2"/>
      <c r="S39" s="2"/>
      <c r="T39" s="2"/>
      <c r="U39" s="2"/>
    </row>
    <row r="40" spans="1:21">
      <c r="A40" s="2"/>
      <c r="B40" s="5"/>
      <c r="C40" s="156"/>
      <c r="D40" s="157"/>
      <c r="E40" s="157"/>
      <c r="F40" s="157"/>
      <c r="G40" s="157"/>
      <c r="H40" s="157"/>
      <c r="I40" s="158"/>
      <c r="J40" s="6"/>
      <c r="K40" s="2"/>
      <c r="L40" s="162"/>
      <c r="M40" s="162"/>
      <c r="N40" s="2"/>
      <c r="O40" s="2"/>
      <c r="P40" s="2"/>
      <c r="Q40" s="2"/>
      <c r="R40" s="2"/>
      <c r="S40" s="2"/>
      <c r="T40" s="2"/>
      <c r="U40" s="2"/>
    </row>
    <row r="41" spans="1:21">
      <c r="A41" s="2"/>
      <c r="B41" s="5"/>
      <c r="C41" s="156"/>
      <c r="D41" s="157"/>
      <c r="E41" s="157"/>
      <c r="F41" s="157"/>
      <c r="G41" s="157"/>
      <c r="H41" s="157"/>
      <c r="I41" s="158"/>
      <c r="J41" s="6"/>
      <c r="K41" s="2"/>
      <c r="L41" s="162"/>
      <c r="M41" s="162"/>
      <c r="N41" s="2"/>
      <c r="O41" s="2"/>
      <c r="P41" s="2"/>
      <c r="Q41" s="2"/>
      <c r="R41" s="2"/>
      <c r="S41" s="2"/>
      <c r="T41" s="2"/>
      <c r="U41" s="2"/>
    </row>
    <row r="42" spans="1:21">
      <c r="A42" s="2"/>
      <c r="B42" s="5"/>
      <c r="C42" s="159"/>
      <c r="D42" s="160"/>
      <c r="E42" s="160"/>
      <c r="F42" s="160"/>
      <c r="G42" s="160"/>
      <c r="H42" s="160"/>
      <c r="I42" s="161"/>
      <c r="J42" s="6"/>
      <c r="K42" s="2"/>
      <c r="L42" s="162"/>
      <c r="M42" s="162"/>
      <c r="N42" s="2"/>
      <c r="O42" s="2"/>
      <c r="P42" s="2"/>
      <c r="Q42" s="2"/>
      <c r="R42" s="2"/>
      <c r="S42" s="2"/>
      <c r="T42" s="2"/>
      <c r="U42" s="2"/>
    </row>
    <row r="43" spans="1:21">
      <c r="A43" s="2"/>
      <c r="B43" s="5"/>
      <c r="C43" s="13"/>
      <c r="D43" s="13"/>
      <c r="E43" s="13"/>
      <c r="F43" s="13"/>
      <c r="G43" s="13"/>
      <c r="H43" s="13"/>
      <c r="I43" s="13"/>
      <c r="J43" s="6"/>
      <c r="K43" s="2"/>
      <c r="L43" s="2"/>
      <c r="M43" s="2"/>
      <c r="N43" s="2"/>
      <c r="O43" s="2"/>
      <c r="P43" s="2"/>
      <c r="Q43" s="2"/>
      <c r="R43" s="2"/>
      <c r="S43" s="2"/>
      <c r="T43" s="2"/>
      <c r="U43" s="2"/>
    </row>
    <row r="44" spans="1:21">
      <c r="A44" s="2"/>
      <c r="B44" s="5"/>
      <c r="C44" s="13" t="s">
        <v>21</v>
      </c>
      <c r="D44" s="13"/>
      <c r="E44" s="13"/>
      <c r="F44" s="13"/>
      <c r="G44" s="13"/>
      <c r="H44" s="36"/>
      <c r="I44" s="94"/>
      <c r="J44" s="6"/>
      <c r="K44" s="2"/>
      <c r="L44" s="40" t="str">
        <f>IF(I44="","Required Information","")</f>
        <v>Required Information</v>
      </c>
      <c r="M44" s="2"/>
      <c r="N44" s="2"/>
      <c r="O44" s="2"/>
      <c r="P44" s="2"/>
      <c r="Q44" s="2"/>
      <c r="R44" s="2"/>
      <c r="S44" s="2"/>
      <c r="T44" s="2"/>
      <c r="U44" s="2"/>
    </row>
    <row r="45" spans="1:21">
      <c r="A45" s="2"/>
      <c r="B45" s="5"/>
      <c r="C45" s="13" t="s">
        <v>22</v>
      </c>
      <c r="D45" s="13"/>
      <c r="E45" s="13"/>
      <c r="F45" s="13"/>
      <c r="G45" s="93">
        <v>0.4</v>
      </c>
      <c r="H45" s="36"/>
      <c r="I45" s="95"/>
      <c r="J45" s="6"/>
      <c r="K45" s="2"/>
      <c r="L45" s="40" t="str">
        <f>IF(AND(I45="",I44="No"),"Required Information","")</f>
        <v/>
      </c>
      <c r="M45" s="2"/>
      <c r="N45" s="2"/>
      <c r="O45" s="2"/>
      <c r="P45" s="2"/>
      <c r="Q45" s="2"/>
      <c r="R45" s="2"/>
      <c r="S45" s="2"/>
      <c r="T45" s="2"/>
      <c r="U45" s="2"/>
    </row>
    <row r="46" spans="1:21">
      <c r="A46" s="2"/>
      <c r="B46" s="5"/>
      <c r="C46" s="11" t="s">
        <v>23</v>
      </c>
      <c r="D46" s="11"/>
      <c r="E46" s="16"/>
      <c r="F46" s="33"/>
      <c r="G46" s="33"/>
      <c r="H46" s="36"/>
      <c r="I46" s="39">
        <f>IF(I44="Yes",E31*G45,I45*Bid_Quantity)</f>
        <v>0</v>
      </c>
      <c r="J46" s="6"/>
      <c r="K46" s="2"/>
      <c r="L46" s="2"/>
      <c r="M46" s="2"/>
      <c r="N46" s="2"/>
      <c r="O46" s="2"/>
      <c r="P46" s="2"/>
      <c r="Q46" s="2"/>
      <c r="R46" s="2"/>
      <c r="S46" s="2"/>
      <c r="T46" s="2"/>
      <c r="U46" s="2"/>
    </row>
    <row r="47" spans="1:21">
      <c r="A47" s="2"/>
      <c r="B47" s="5"/>
      <c r="C47" s="13"/>
      <c r="D47" s="13"/>
      <c r="E47" s="13"/>
      <c r="F47" s="13"/>
      <c r="G47" s="13"/>
      <c r="H47" s="13"/>
      <c r="I47" s="13"/>
      <c r="J47" s="6"/>
      <c r="K47" s="2"/>
      <c r="L47" s="2"/>
      <c r="M47" s="2"/>
      <c r="N47" s="2"/>
      <c r="O47" s="2"/>
      <c r="P47" s="2"/>
      <c r="Q47" s="2"/>
      <c r="R47" s="2"/>
      <c r="S47" s="2"/>
      <c r="T47" s="2"/>
      <c r="U47" s="2"/>
    </row>
    <row r="48" spans="1:21">
      <c r="A48" s="2"/>
      <c r="B48" s="5"/>
      <c r="C48" s="13" t="s">
        <v>24</v>
      </c>
      <c r="D48" s="13"/>
      <c r="E48" s="13"/>
      <c r="F48" s="13"/>
      <c r="G48" s="13"/>
      <c r="H48" s="13"/>
      <c r="I48" s="13"/>
      <c r="J48" s="6"/>
      <c r="K48" s="2"/>
      <c r="L48" s="2"/>
      <c r="M48" s="2"/>
      <c r="N48" s="2"/>
      <c r="O48" s="2"/>
      <c r="P48" s="2"/>
      <c r="Q48" s="2"/>
      <c r="R48" s="2"/>
      <c r="S48" s="2"/>
      <c r="T48" s="2"/>
      <c r="U48" s="2"/>
    </row>
    <row r="49" spans="1:21">
      <c r="A49" s="2"/>
      <c r="B49" s="5"/>
      <c r="C49" s="153"/>
      <c r="D49" s="154"/>
      <c r="E49" s="154"/>
      <c r="F49" s="154"/>
      <c r="G49" s="154"/>
      <c r="H49" s="154"/>
      <c r="I49" s="155"/>
      <c r="J49" s="6"/>
      <c r="K49" s="2"/>
      <c r="L49" s="162" t="str">
        <f>IF(AND(I44="No",C49=""),"Required Information","")</f>
        <v/>
      </c>
      <c r="M49" s="162"/>
      <c r="N49" s="2"/>
      <c r="O49" s="2"/>
      <c r="P49" s="2"/>
      <c r="Q49" s="2"/>
      <c r="R49" s="2"/>
      <c r="S49" s="2"/>
      <c r="T49" s="2"/>
      <c r="U49" s="2"/>
    </row>
    <row r="50" spans="1:21">
      <c r="A50" s="2"/>
      <c r="B50" s="5"/>
      <c r="C50" s="156"/>
      <c r="D50" s="157"/>
      <c r="E50" s="157"/>
      <c r="F50" s="157"/>
      <c r="G50" s="157"/>
      <c r="H50" s="157"/>
      <c r="I50" s="158"/>
      <c r="J50" s="6"/>
      <c r="K50" s="2"/>
      <c r="L50" s="162"/>
      <c r="M50" s="162"/>
      <c r="N50" s="2"/>
      <c r="O50" s="2"/>
      <c r="P50" s="2"/>
      <c r="Q50" s="2"/>
      <c r="R50" s="2"/>
      <c r="S50" s="2"/>
      <c r="T50" s="2"/>
      <c r="U50" s="2"/>
    </row>
    <row r="51" spans="1:21">
      <c r="A51" s="2"/>
      <c r="B51" s="5"/>
      <c r="C51" s="156"/>
      <c r="D51" s="157"/>
      <c r="E51" s="157"/>
      <c r="F51" s="157"/>
      <c r="G51" s="157"/>
      <c r="H51" s="157"/>
      <c r="I51" s="158"/>
      <c r="J51" s="6"/>
      <c r="K51" s="2"/>
      <c r="L51" s="162"/>
      <c r="M51" s="162"/>
      <c r="N51" s="2"/>
      <c r="O51" s="2"/>
      <c r="P51" s="2"/>
      <c r="Q51" s="2"/>
      <c r="R51" s="2"/>
      <c r="S51" s="2"/>
      <c r="T51" s="2"/>
      <c r="U51" s="2"/>
    </row>
    <row r="52" spans="1:21">
      <c r="A52" s="2"/>
      <c r="B52" s="5"/>
      <c r="C52" s="156"/>
      <c r="D52" s="157"/>
      <c r="E52" s="157"/>
      <c r="F52" s="157"/>
      <c r="G52" s="157"/>
      <c r="H52" s="157"/>
      <c r="I52" s="158"/>
      <c r="J52" s="6"/>
      <c r="K52" s="2"/>
      <c r="L52" s="162"/>
      <c r="M52" s="162"/>
      <c r="N52" s="2"/>
      <c r="O52" s="2"/>
      <c r="P52" s="2"/>
      <c r="Q52" s="2"/>
      <c r="R52" s="2"/>
      <c r="S52" s="2"/>
      <c r="T52" s="2"/>
      <c r="U52" s="2"/>
    </row>
    <row r="53" spans="1:21">
      <c r="A53" s="2"/>
      <c r="B53" s="5"/>
      <c r="C53" s="159"/>
      <c r="D53" s="160"/>
      <c r="E53" s="160"/>
      <c r="F53" s="160"/>
      <c r="G53" s="160"/>
      <c r="H53" s="160"/>
      <c r="I53" s="161"/>
      <c r="J53" s="6"/>
      <c r="K53" s="2"/>
      <c r="L53" s="162"/>
      <c r="M53" s="162"/>
      <c r="N53" s="2"/>
      <c r="O53" s="2"/>
      <c r="P53" s="2"/>
      <c r="Q53" s="2"/>
      <c r="R53" s="2"/>
      <c r="S53" s="2"/>
      <c r="T53" s="2"/>
      <c r="U53" s="2"/>
    </row>
    <row r="54" spans="1:21">
      <c r="A54" s="2"/>
      <c r="B54" s="7"/>
      <c r="C54" s="8"/>
      <c r="D54" s="8"/>
      <c r="E54" s="8"/>
      <c r="F54" s="8"/>
      <c r="G54" s="8"/>
      <c r="H54" s="8"/>
      <c r="I54" s="8"/>
      <c r="J54" s="9"/>
      <c r="K54" s="2"/>
      <c r="L54" s="2"/>
      <c r="M54" s="2"/>
      <c r="N54" s="2"/>
      <c r="O54" s="2"/>
      <c r="P54" s="2"/>
      <c r="Q54" s="2"/>
      <c r="R54" s="2"/>
      <c r="S54" s="2"/>
      <c r="T54" s="2"/>
      <c r="U54" s="2"/>
    </row>
    <row r="55" spans="1:21">
      <c r="A55" s="2"/>
      <c r="B55" s="2"/>
      <c r="C55" s="2"/>
      <c r="D55" s="2"/>
      <c r="E55" s="2"/>
      <c r="F55" s="2"/>
      <c r="G55" s="2"/>
      <c r="H55" s="2"/>
      <c r="I55" s="2"/>
      <c r="J55" s="2"/>
      <c r="K55" s="2"/>
      <c r="L55" s="2"/>
      <c r="M55" s="2"/>
      <c r="N55" s="2"/>
      <c r="O55" s="2"/>
      <c r="P55" s="2"/>
      <c r="Q55" s="2"/>
      <c r="R55" s="2"/>
      <c r="S55" s="2"/>
      <c r="T55" s="2"/>
      <c r="U55" s="2"/>
    </row>
    <row r="56" spans="1:21">
      <c r="A56" s="2"/>
      <c r="B56" s="2"/>
      <c r="C56" s="2"/>
      <c r="D56" s="2"/>
      <c r="E56" s="2"/>
      <c r="F56" s="2"/>
      <c r="G56" s="2"/>
      <c r="H56" s="2"/>
      <c r="I56" s="2"/>
      <c r="J56" s="2"/>
      <c r="K56" s="2"/>
      <c r="L56" s="2"/>
      <c r="M56" s="2"/>
      <c r="N56" s="2"/>
      <c r="O56" s="2"/>
      <c r="P56" s="2"/>
      <c r="Q56" s="2"/>
      <c r="R56" s="2"/>
      <c r="S56" s="2"/>
      <c r="T56" s="2"/>
      <c r="U56" s="2"/>
    </row>
    <row r="57" spans="1:21">
      <c r="A57" s="2"/>
      <c r="B57" s="2"/>
      <c r="C57" s="2"/>
      <c r="D57" s="2"/>
      <c r="E57" s="2"/>
      <c r="F57" s="2"/>
      <c r="G57" s="2"/>
      <c r="H57" s="2"/>
      <c r="I57" s="2"/>
      <c r="J57" s="2"/>
      <c r="K57" s="2"/>
      <c r="L57" s="2"/>
      <c r="M57" s="2"/>
      <c r="N57" s="2"/>
      <c r="O57" s="2"/>
      <c r="P57" s="2"/>
      <c r="Q57" s="2"/>
      <c r="R57" s="2"/>
      <c r="S57" s="2"/>
      <c r="T57" s="2"/>
      <c r="U57" s="2"/>
    </row>
    <row r="58" spans="1:21">
      <c r="A58" s="2"/>
      <c r="B58" s="2"/>
      <c r="C58" s="2"/>
      <c r="D58" s="2"/>
      <c r="E58" s="2"/>
      <c r="F58" s="2"/>
      <c r="G58" s="2"/>
      <c r="H58" s="2"/>
      <c r="I58" s="2"/>
      <c r="J58" s="2"/>
      <c r="K58" s="2"/>
      <c r="L58" s="2"/>
      <c r="M58" s="2"/>
      <c r="N58" s="2"/>
      <c r="O58" s="2"/>
      <c r="P58" s="2"/>
      <c r="Q58" s="2"/>
      <c r="R58" s="2"/>
      <c r="S58" s="2"/>
      <c r="T58" s="2"/>
      <c r="U58" s="2"/>
    </row>
    <row r="59" spans="1:21">
      <c r="A59" s="2"/>
      <c r="B59" s="2"/>
      <c r="C59" s="2"/>
      <c r="D59" s="2"/>
      <c r="E59" s="2"/>
      <c r="F59" s="2"/>
      <c r="G59" s="2"/>
      <c r="H59" s="2"/>
      <c r="I59" s="2"/>
      <c r="J59" s="2"/>
      <c r="K59" s="2"/>
      <c r="L59" s="2"/>
      <c r="M59" s="2"/>
      <c r="N59" s="2"/>
      <c r="O59" s="2"/>
      <c r="P59" s="2"/>
      <c r="Q59" s="2"/>
      <c r="R59" s="2"/>
      <c r="S59" s="2"/>
      <c r="T59" s="2"/>
      <c r="U59" s="2"/>
    </row>
    <row r="60" spans="1:21">
      <c r="A60" s="2"/>
      <c r="B60" s="2"/>
      <c r="C60" s="2"/>
      <c r="D60" s="2"/>
      <c r="E60" s="2"/>
      <c r="F60" s="2"/>
      <c r="G60" s="2"/>
      <c r="H60" s="2"/>
      <c r="I60" s="2"/>
      <c r="J60" s="2"/>
      <c r="K60" s="2"/>
      <c r="L60" s="2"/>
      <c r="M60" s="2"/>
      <c r="N60" s="2"/>
      <c r="O60" s="2"/>
      <c r="P60" s="2"/>
      <c r="Q60" s="2"/>
      <c r="R60" s="2"/>
      <c r="S60" s="2"/>
      <c r="T60" s="2"/>
      <c r="U60" s="2"/>
    </row>
    <row r="61" spans="1:21">
      <c r="A61" s="2"/>
      <c r="B61" s="2"/>
      <c r="C61" s="2"/>
      <c r="D61" s="2"/>
      <c r="E61" s="2"/>
      <c r="F61" s="2"/>
      <c r="G61" s="2"/>
      <c r="H61" s="2"/>
      <c r="I61" s="2"/>
      <c r="J61" s="2"/>
      <c r="K61" s="2"/>
      <c r="L61" s="2"/>
      <c r="M61" s="2"/>
      <c r="N61" s="2"/>
      <c r="O61" s="2"/>
      <c r="P61" s="2"/>
      <c r="Q61" s="2"/>
      <c r="R61" s="2"/>
      <c r="S61" s="2"/>
      <c r="T61" s="2"/>
      <c r="U61" s="2"/>
    </row>
    <row r="62" spans="1:21">
      <c r="A62" s="2"/>
      <c r="B62" s="2"/>
      <c r="C62" s="2"/>
      <c r="D62" s="2"/>
      <c r="E62" s="2"/>
      <c r="F62" s="2"/>
      <c r="G62" s="2"/>
      <c r="H62" s="2"/>
      <c r="I62" s="2"/>
      <c r="J62" s="2"/>
      <c r="K62" s="2"/>
      <c r="L62" s="2"/>
      <c r="M62" s="2"/>
      <c r="N62" s="2"/>
      <c r="O62" s="2"/>
      <c r="P62" s="2"/>
      <c r="Q62" s="2"/>
      <c r="R62" s="2"/>
      <c r="S62" s="2"/>
      <c r="T62" s="2"/>
      <c r="U62" s="2"/>
    </row>
    <row r="63" spans="1:21">
      <c r="A63" s="2"/>
      <c r="B63" s="2"/>
      <c r="C63" s="2"/>
      <c r="D63" s="2"/>
      <c r="E63" s="2"/>
      <c r="F63" s="2"/>
      <c r="G63" s="2"/>
      <c r="H63" s="2"/>
      <c r="I63" s="2"/>
      <c r="J63" s="2"/>
      <c r="K63" s="2"/>
      <c r="L63" s="2"/>
      <c r="M63" s="2"/>
      <c r="N63" s="2"/>
      <c r="O63" s="2"/>
      <c r="P63" s="2"/>
      <c r="Q63" s="2"/>
      <c r="R63" s="2"/>
      <c r="S63" s="2"/>
      <c r="T63" s="2"/>
      <c r="U63" s="2"/>
    </row>
    <row r="64" spans="1:21">
      <c r="A64" s="2"/>
      <c r="B64" s="2"/>
      <c r="C64" s="2"/>
      <c r="D64" s="2"/>
      <c r="E64" s="2"/>
      <c r="F64" s="2"/>
      <c r="G64" s="2"/>
      <c r="H64" s="2"/>
      <c r="I64" s="2"/>
      <c r="J64" s="2"/>
      <c r="K64" s="2"/>
      <c r="L64" s="2"/>
      <c r="M64" s="2"/>
      <c r="N64" s="2"/>
      <c r="O64" s="2"/>
      <c r="P64" s="2"/>
      <c r="Q64" s="2"/>
      <c r="R64" s="2"/>
      <c r="S64" s="2"/>
      <c r="T64" s="2"/>
      <c r="U64" s="2"/>
    </row>
    <row r="65" spans="1:21">
      <c r="A65" s="2"/>
      <c r="B65" s="2"/>
      <c r="C65" s="2"/>
      <c r="D65" s="2"/>
      <c r="E65" s="2"/>
      <c r="F65" s="2"/>
      <c r="G65" s="2"/>
      <c r="H65" s="2"/>
      <c r="I65" s="2"/>
      <c r="J65" s="2"/>
      <c r="K65" s="2"/>
      <c r="L65" s="2"/>
      <c r="M65" s="2"/>
      <c r="N65" s="2"/>
      <c r="O65" s="2"/>
      <c r="P65" s="2"/>
      <c r="Q65" s="2"/>
      <c r="R65" s="2"/>
      <c r="S65" s="2"/>
      <c r="T65" s="2"/>
      <c r="U65" s="2"/>
    </row>
    <row r="66" spans="1:21">
      <c r="A66" s="2"/>
      <c r="B66" s="2"/>
      <c r="C66" s="2"/>
      <c r="D66" s="2"/>
      <c r="E66" s="2"/>
      <c r="F66" s="2"/>
      <c r="G66" s="2"/>
      <c r="H66" s="2"/>
      <c r="I66" s="2"/>
      <c r="J66" s="2"/>
      <c r="K66" s="2"/>
      <c r="L66" s="2"/>
      <c r="M66" s="2"/>
      <c r="N66" s="2"/>
      <c r="O66" s="2"/>
      <c r="P66" s="2"/>
      <c r="Q66" s="2"/>
      <c r="R66" s="2"/>
      <c r="S66" s="2"/>
      <c r="T66" s="2"/>
      <c r="U66" s="2"/>
    </row>
    <row r="67" spans="1:21">
      <c r="A67" s="2"/>
      <c r="B67" s="2"/>
      <c r="C67" s="2"/>
      <c r="D67" s="2"/>
      <c r="E67" s="2"/>
      <c r="F67" s="2"/>
      <c r="G67" s="2"/>
      <c r="H67" s="2"/>
      <c r="I67" s="2"/>
      <c r="J67" s="2"/>
      <c r="K67" s="2"/>
      <c r="L67" s="2"/>
      <c r="M67" s="2"/>
      <c r="N67" s="2"/>
      <c r="O67" s="2"/>
      <c r="P67" s="2"/>
      <c r="Q67" s="2"/>
      <c r="R67" s="2"/>
      <c r="S67" s="2"/>
      <c r="T67" s="2"/>
      <c r="U67" s="2"/>
    </row>
    <row r="68" spans="1:21">
      <c r="A68" s="2"/>
      <c r="B68" s="2"/>
      <c r="C68" s="2"/>
      <c r="D68" s="2"/>
      <c r="E68" s="2"/>
      <c r="F68" s="2"/>
      <c r="G68" s="2"/>
      <c r="H68" s="2"/>
      <c r="I68" s="2"/>
      <c r="J68" s="2"/>
      <c r="K68" s="2"/>
      <c r="L68" s="2"/>
      <c r="M68" s="2"/>
      <c r="N68" s="2"/>
      <c r="O68" s="2"/>
      <c r="P68" s="2"/>
      <c r="Q68" s="2"/>
      <c r="R68" s="2"/>
      <c r="S68" s="2"/>
      <c r="T68" s="2"/>
      <c r="U68" s="2"/>
    </row>
    <row r="69" spans="1:21">
      <c r="A69" s="2"/>
      <c r="B69" s="2"/>
      <c r="C69" s="2"/>
      <c r="D69" s="2"/>
      <c r="E69" s="2"/>
      <c r="F69" s="2"/>
      <c r="G69" s="2"/>
      <c r="H69" s="2"/>
      <c r="I69" s="2"/>
      <c r="J69" s="2"/>
      <c r="K69" s="2"/>
      <c r="L69" s="2"/>
      <c r="M69" s="2"/>
      <c r="N69" s="2"/>
      <c r="O69" s="2"/>
      <c r="P69" s="2"/>
      <c r="Q69" s="2"/>
      <c r="R69" s="2"/>
      <c r="S69" s="2"/>
      <c r="T69" s="2"/>
      <c r="U69" s="2"/>
    </row>
    <row r="70" spans="1:21">
      <c r="A70" s="2"/>
      <c r="B70" s="2"/>
      <c r="C70" s="2"/>
      <c r="D70" s="2"/>
      <c r="E70" s="2"/>
      <c r="F70" s="2"/>
      <c r="G70" s="2"/>
      <c r="H70" s="2"/>
      <c r="I70" s="2"/>
      <c r="J70" s="2"/>
      <c r="K70" s="2"/>
      <c r="L70" s="2"/>
      <c r="M70" s="2"/>
      <c r="N70" s="2"/>
      <c r="O70" s="2"/>
      <c r="P70" s="2"/>
      <c r="Q70" s="2"/>
      <c r="R70" s="2"/>
      <c r="S70" s="2"/>
      <c r="T70" s="2"/>
      <c r="U70" s="2"/>
    </row>
    <row r="71" spans="1:21">
      <c r="A71" s="2"/>
      <c r="B71" s="2"/>
      <c r="C71" s="2"/>
      <c r="D71" s="2"/>
      <c r="E71" s="2"/>
      <c r="F71" s="2"/>
      <c r="G71" s="2"/>
      <c r="H71" s="2"/>
      <c r="I71" s="2"/>
      <c r="J71" s="2"/>
      <c r="K71" s="2"/>
      <c r="L71" s="2"/>
      <c r="M71" s="2"/>
      <c r="N71" s="2"/>
      <c r="O71" s="2"/>
      <c r="P71" s="2"/>
      <c r="Q71" s="2"/>
      <c r="R71" s="2"/>
      <c r="S71" s="2"/>
      <c r="T71" s="2"/>
      <c r="U71" s="2"/>
    </row>
    <row r="72" spans="1:21">
      <c r="A72" s="2"/>
      <c r="B72" s="2"/>
      <c r="C72" s="2"/>
      <c r="D72" s="2"/>
      <c r="E72" s="2"/>
      <c r="F72" s="2"/>
      <c r="G72" s="2"/>
      <c r="H72" s="2"/>
      <c r="I72" s="2"/>
      <c r="J72" s="2"/>
      <c r="K72" s="2"/>
      <c r="L72" s="2"/>
      <c r="M72" s="2"/>
      <c r="N72" s="2"/>
      <c r="O72" s="2"/>
      <c r="P72" s="2"/>
      <c r="Q72" s="2"/>
      <c r="R72" s="2"/>
      <c r="S72" s="2"/>
      <c r="T72" s="2"/>
      <c r="U72" s="2"/>
    </row>
    <row r="73" spans="1:21">
      <c r="A73" s="2"/>
      <c r="B73" s="2"/>
      <c r="C73" s="2"/>
      <c r="D73" s="2"/>
      <c r="E73" s="2"/>
      <c r="F73" s="2"/>
      <c r="G73" s="2"/>
      <c r="H73" s="2"/>
      <c r="I73" s="2"/>
      <c r="J73" s="2"/>
      <c r="K73" s="2"/>
      <c r="L73" s="2"/>
      <c r="M73" s="2"/>
      <c r="N73" s="2"/>
      <c r="O73" s="2"/>
      <c r="P73" s="2"/>
      <c r="Q73" s="2"/>
      <c r="R73" s="2"/>
      <c r="S73" s="2"/>
      <c r="T73" s="2"/>
      <c r="U73" s="2"/>
    </row>
    <row r="74" spans="1:21">
      <c r="A74" s="2"/>
      <c r="B74" s="2"/>
      <c r="C74" s="2"/>
      <c r="D74" s="2"/>
      <c r="E74" s="2"/>
      <c r="F74" s="2"/>
      <c r="G74" s="2"/>
      <c r="H74" s="2"/>
      <c r="I74" s="2"/>
      <c r="J74" s="2"/>
      <c r="K74" s="2"/>
      <c r="L74" s="2"/>
      <c r="M74" s="2"/>
      <c r="N74" s="2"/>
      <c r="O74" s="2"/>
      <c r="P74" s="2"/>
      <c r="Q74" s="2"/>
      <c r="R74" s="2"/>
      <c r="S74" s="2"/>
      <c r="T74" s="2"/>
      <c r="U74" s="2"/>
    </row>
    <row r="75" spans="1:21">
      <c r="A75" s="2"/>
      <c r="B75" s="2"/>
      <c r="C75" s="2"/>
      <c r="D75" s="2"/>
      <c r="E75" s="2"/>
      <c r="F75" s="2"/>
      <c r="G75" s="2"/>
      <c r="H75" s="2"/>
      <c r="I75" s="2"/>
      <c r="J75" s="2"/>
      <c r="K75" s="2"/>
      <c r="L75" s="2"/>
      <c r="M75" s="2"/>
      <c r="N75" s="2"/>
      <c r="O75" s="2"/>
      <c r="P75" s="2"/>
      <c r="Q75" s="2"/>
      <c r="R75" s="2"/>
      <c r="S75" s="2"/>
      <c r="T75" s="2"/>
      <c r="U75" s="2"/>
    </row>
    <row r="76" spans="1:21">
      <c r="A76" s="2"/>
      <c r="B76" s="2"/>
      <c r="C76" s="2"/>
      <c r="D76" s="2"/>
      <c r="E76" s="2"/>
      <c r="F76" s="2"/>
      <c r="G76" s="2"/>
      <c r="H76" s="2"/>
      <c r="I76" s="2"/>
      <c r="J76" s="2"/>
      <c r="K76" s="2"/>
      <c r="L76" s="2"/>
      <c r="M76" s="2"/>
      <c r="N76" s="2"/>
      <c r="O76" s="2"/>
      <c r="P76" s="2"/>
      <c r="Q76" s="2"/>
      <c r="R76" s="2"/>
      <c r="S76" s="2"/>
      <c r="T76" s="2"/>
      <c r="U76" s="2"/>
    </row>
    <row r="77" spans="1:21">
      <c r="A77" s="2"/>
      <c r="B77" s="2"/>
      <c r="C77" s="2"/>
      <c r="D77" s="2"/>
      <c r="E77" s="2"/>
      <c r="F77" s="2"/>
      <c r="G77" s="2"/>
      <c r="H77" s="2"/>
      <c r="I77" s="2"/>
      <c r="J77" s="2"/>
      <c r="K77" s="2"/>
      <c r="L77" s="2"/>
      <c r="M77" s="2"/>
      <c r="N77" s="2"/>
      <c r="O77" s="2"/>
      <c r="P77" s="2"/>
      <c r="Q77" s="2"/>
      <c r="R77" s="2"/>
      <c r="S77" s="2"/>
      <c r="T77" s="2"/>
      <c r="U77" s="2"/>
    </row>
    <row r="78" spans="1:21">
      <c r="A78" s="2"/>
      <c r="B78" s="2"/>
      <c r="C78" s="2"/>
      <c r="D78" s="2"/>
      <c r="E78" s="2"/>
      <c r="F78" s="2"/>
      <c r="G78" s="2"/>
      <c r="H78" s="2"/>
      <c r="I78" s="2"/>
      <c r="J78" s="2"/>
      <c r="K78" s="2"/>
      <c r="L78" s="2"/>
      <c r="M78" s="2"/>
      <c r="N78" s="2"/>
      <c r="O78" s="2"/>
      <c r="P78" s="2"/>
      <c r="Q78" s="2"/>
      <c r="R78" s="2"/>
      <c r="S78" s="2"/>
      <c r="T78" s="2"/>
      <c r="U78" s="2"/>
    </row>
    <row r="79" spans="1:21">
      <c r="A79" s="2"/>
      <c r="B79" s="2"/>
      <c r="C79" s="2"/>
      <c r="D79" s="2"/>
      <c r="E79" s="2"/>
      <c r="F79" s="2"/>
      <c r="G79" s="2"/>
      <c r="H79" s="2"/>
      <c r="I79" s="2"/>
      <c r="J79" s="2"/>
      <c r="K79" s="2"/>
      <c r="L79" s="2"/>
      <c r="M79" s="2"/>
      <c r="N79" s="2"/>
      <c r="O79" s="2"/>
      <c r="P79" s="2"/>
      <c r="Q79" s="2"/>
      <c r="R79" s="2"/>
      <c r="S79" s="2"/>
      <c r="T79" s="2"/>
      <c r="U79" s="2"/>
    </row>
    <row r="80" spans="1:21">
      <c r="A80" s="2"/>
      <c r="B80" s="2"/>
      <c r="C80" s="2"/>
      <c r="D80" s="2"/>
      <c r="E80" s="2"/>
      <c r="F80" s="2"/>
      <c r="G80" s="2"/>
      <c r="H80" s="2"/>
      <c r="I80" s="2"/>
      <c r="J80" s="2"/>
      <c r="K80" s="2"/>
      <c r="L80" s="2"/>
      <c r="M80" s="2"/>
      <c r="N80" s="2"/>
      <c r="O80" s="2"/>
      <c r="P80" s="2"/>
      <c r="Q80" s="2"/>
      <c r="R80" s="2"/>
      <c r="S80" s="2"/>
      <c r="T80" s="2"/>
      <c r="U80" s="2"/>
    </row>
    <row r="81" spans="1:21">
      <c r="A81" s="2"/>
      <c r="B81" s="2"/>
      <c r="C81" s="2"/>
      <c r="D81" s="2"/>
      <c r="E81" s="2"/>
      <c r="F81" s="2"/>
      <c r="G81" s="2"/>
      <c r="H81" s="2"/>
      <c r="I81" s="2"/>
      <c r="J81" s="2"/>
      <c r="K81" s="2"/>
      <c r="L81" s="2"/>
      <c r="M81" s="2"/>
      <c r="N81" s="2"/>
      <c r="O81" s="2"/>
      <c r="P81" s="2"/>
      <c r="Q81" s="2"/>
      <c r="R81" s="2"/>
      <c r="S81" s="2"/>
      <c r="T81" s="2"/>
      <c r="U81" s="2"/>
    </row>
    <row r="82" spans="1:21">
      <c r="A82" s="2"/>
      <c r="B82" s="2"/>
      <c r="C82" s="2"/>
      <c r="D82" s="2"/>
      <c r="E82" s="2"/>
      <c r="F82" s="2"/>
      <c r="G82" s="2"/>
      <c r="H82" s="2"/>
      <c r="I82" s="2"/>
      <c r="J82" s="2"/>
      <c r="K82" s="2"/>
      <c r="L82" s="2"/>
      <c r="M82" s="2"/>
      <c r="N82" s="2"/>
      <c r="O82" s="2"/>
      <c r="P82" s="2"/>
      <c r="Q82" s="2"/>
      <c r="R82" s="2"/>
      <c r="S82" s="2"/>
      <c r="T82" s="2"/>
      <c r="U82" s="2"/>
    </row>
    <row r="83" spans="1:21">
      <c r="A83" s="2"/>
      <c r="B83" s="2"/>
      <c r="C83" s="2"/>
      <c r="D83" s="2"/>
      <c r="E83" s="2"/>
      <c r="F83" s="2"/>
      <c r="G83" s="2"/>
      <c r="H83" s="2"/>
      <c r="I83" s="2"/>
      <c r="J83" s="2"/>
      <c r="K83" s="2"/>
      <c r="L83" s="2"/>
      <c r="M83" s="2"/>
      <c r="N83" s="2"/>
      <c r="O83" s="2"/>
      <c r="P83" s="2"/>
      <c r="Q83" s="2"/>
      <c r="R83" s="2"/>
      <c r="S83" s="2"/>
      <c r="T83" s="2"/>
      <c r="U83" s="2"/>
    </row>
    <row r="84" spans="1:21">
      <c r="A84" s="2"/>
      <c r="B84" s="2"/>
      <c r="C84" s="2"/>
      <c r="D84" s="2"/>
      <c r="E84" s="2"/>
      <c r="F84" s="2"/>
      <c r="G84" s="2"/>
      <c r="H84" s="2"/>
      <c r="I84" s="2"/>
      <c r="J84" s="2"/>
      <c r="K84" s="2"/>
      <c r="L84" s="2"/>
      <c r="M84" s="2"/>
      <c r="N84" s="2"/>
      <c r="O84" s="2"/>
      <c r="P84" s="2"/>
      <c r="Q84" s="2"/>
      <c r="R84" s="2"/>
      <c r="S84" s="2"/>
      <c r="T84" s="2"/>
      <c r="U84" s="2"/>
    </row>
    <row r="85" spans="1:21">
      <c r="A85" s="2"/>
      <c r="B85" s="2"/>
      <c r="C85" s="2"/>
      <c r="D85" s="2"/>
      <c r="E85" s="2"/>
      <c r="F85" s="2"/>
      <c r="G85" s="2"/>
      <c r="H85" s="2"/>
      <c r="I85" s="2"/>
      <c r="J85" s="2"/>
      <c r="K85" s="2"/>
      <c r="L85" s="2"/>
      <c r="M85" s="2"/>
      <c r="N85" s="2"/>
      <c r="O85" s="2"/>
      <c r="P85" s="2"/>
      <c r="Q85" s="2"/>
      <c r="R85" s="2"/>
      <c r="S85" s="2"/>
      <c r="T85" s="2"/>
      <c r="U85" s="2"/>
    </row>
    <row r="86" spans="1:21">
      <c r="A86" s="2"/>
      <c r="B86" s="2"/>
      <c r="C86" s="2"/>
      <c r="D86" s="2"/>
      <c r="E86" s="2"/>
      <c r="F86" s="2"/>
      <c r="G86" s="2"/>
      <c r="H86" s="2"/>
      <c r="I86" s="2"/>
      <c r="J86" s="2"/>
      <c r="K86" s="2"/>
      <c r="L86" s="2"/>
      <c r="M86" s="2"/>
      <c r="N86" s="2"/>
      <c r="O86" s="2"/>
      <c r="P86" s="2"/>
      <c r="Q86" s="2"/>
      <c r="R86" s="2"/>
      <c r="S86" s="2"/>
      <c r="T86" s="2"/>
      <c r="U86" s="2"/>
    </row>
    <row r="87" spans="1:21">
      <c r="A87" s="2"/>
      <c r="B87" s="2"/>
      <c r="C87" s="2"/>
      <c r="D87" s="2"/>
      <c r="E87" s="2"/>
      <c r="F87" s="2"/>
      <c r="G87" s="2"/>
      <c r="H87" s="2"/>
      <c r="I87" s="2"/>
      <c r="J87" s="2"/>
      <c r="K87" s="2"/>
      <c r="L87" s="2"/>
      <c r="M87" s="2"/>
      <c r="N87" s="2"/>
      <c r="O87" s="2"/>
      <c r="P87" s="2"/>
      <c r="Q87" s="2"/>
      <c r="R87" s="2"/>
      <c r="S87" s="2"/>
      <c r="T87" s="2"/>
      <c r="U87" s="2"/>
    </row>
    <row r="88" spans="1:21">
      <c r="A88" s="2"/>
      <c r="B88" s="2"/>
      <c r="C88" s="2"/>
      <c r="D88" s="2"/>
      <c r="E88" s="2"/>
      <c r="F88" s="2"/>
      <c r="G88" s="2"/>
      <c r="H88" s="2"/>
      <c r="I88" s="2"/>
      <c r="J88" s="2"/>
      <c r="K88" s="2"/>
      <c r="L88" s="2"/>
      <c r="M88" s="2"/>
      <c r="N88" s="2"/>
      <c r="O88" s="2"/>
      <c r="P88" s="2"/>
      <c r="Q88" s="2"/>
      <c r="R88" s="2"/>
      <c r="S88" s="2"/>
      <c r="T88" s="2"/>
      <c r="U88" s="2"/>
    </row>
    <row r="89" spans="1:21">
      <c r="A89" s="2"/>
      <c r="B89" s="2"/>
      <c r="C89" s="2"/>
      <c r="D89" s="2"/>
      <c r="E89" s="2"/>
      <c r="F89" s="2"/>
      <c r="G89" s="2"/>
      <c r="H89" s="2"/>
      <c r="I89" s="2"/>
      <c r="J89" s="2"/>
      <c r="K89" s="2"/>
      <c r="L89" s="2"/>
      <c r="M89" s="2"/>
      <c r="N89" s="2"/>
      <c r="O89" s="2"/>
      <c r="P89" s="2"/>
      <c r="Q89" s="2"/>
      <c r="R89" s="2"/>
      <c r="S89" s="2"/>
      <c r="T89" s="2"/>
      <c r="U89" s="2"/>
    </row>
    <row r="90" spans="1:21">
      <c r="A90" s="2"/>
      <c r="B90" s="2"/>
      <c r="C90" s="2"/>
      <c r="D90" s="2"/>
      <c r="E90" s="2"/>
      <c r="F90" s="2"/>
      <c r="G90" s="2"/>
      <c r="H90" s="2"/>
      <c r="I90" s="2"/>
      <c r="J90" s="2"/>
      <c r="K90" s="2"/>
      <c r="L90" s="2"/>
      <c r="M90" s="2"/>
      <c r="N90" s="2"/>
      <c r="O90" s="2"/>
      <c r="P90" s="2"/>
      <c r="Q90" s="2"/>
      <c r="R90" s="2"/>
      <c r="S90" s="2"/>
      <c r="T90" s="2"/>
      <c r="U90" s="2"/>
    </row>
    <row r="91" spans="1:21">
      <c r="A91" s="2"/>
      <c r="B91" s="2"/>
      <c r="C91" s="2"/>
      <c r="D91" s="2"/>
      <c r="E91" s="2"/>
      <c r="F91" s="2"/>
      <c r="G91" s="2"/>
      <c r="H91" s="2"/>
      <c r="I91" s="2"/>
      <c r="J91" s="2"/>
      <c r="K91" s="2"/>
      <c r="L91" s="2"/>
      <c r="M91" s="2"/>
      <c r="N91" s="2"/>
      <c r="O91" s="2"/>
      <c r="P91" s="2"/>
      <c r="Q91" s="2"/>
      <c r="R91" s="2"/>
      <c r="S91" s="2"/>
      <c r="T91" s="2"/>
      <c r="U91" s="2"/>
    </row>
    <row r="92" spans="1:21">
      <c r="A92" s="2"/>
      <c r="B92" s="2"/>
      <c r="C92" s="2"/>
      <c r="D92" s="2"/>
      <c r="E92" s="2"/>
      <c r="F92" s="2"/>
      <c r="G92" s="2"/>
      <c r="H92" s="2"/>
      <c r="I92" s="2"/>
      <c r="J92" s="2"/>
      <c r="K92" s="2"/>
      <c r="L92" s="2"/>
      <c r="M92" s="2"/>
      <c r="N92" s="2"/>
      <c r="O92" s="2"/>
      <c r="P92" s="2"/>
      <c r="Q92" s="2"/>
      <c r="R92" s="2"/>
      <c r="S92" s="2"/>
      <c r="T92" s="2"/>
      <c r="U92" s="2"/>
    </row>
    <row r="93" spans="1:21">
      <c r="A93" s="2"/>
      <c r="B93" s="2"/>
      <c r="C93" s="2"/>
      <c r="D93" s="2"/>
      <c r="E93" s="2"/>
      <c r="F93" s="2"/>
      <c r="G93" s="2"/>
      <c r="H93" s="2"/>
      <c r="I93" s="2"/>
      <c r="J93" s="2"/>
      <c r="K93" s="2"/>
      <c r="L93" s="2"/>
      <c r="M93" s="2"/>
      <c r="N93" s="2"/>
      <c r="O93" s="2"/>
      <c r="P93" s="2"/>
      <c r="Q93" s="2"/>
      <c r="R93" s="2"/>
      <c r="S93" s="2"/>
      <c r="T93" s="2"/>
      <c r="U93" s="2"/>
    </row>
    <row r="94" spans="1:21">
      <c r="A94" s="2"/>
      <c r="B94" s="2"/>
      <c r="C94" s="2"/>
      <c r="D94" s="2"/>
      <c r="E94" s="2"/>
      <c r="F94" s="2"/>
      <c r="G94" s="2"/>
      <c r="H94" s="2"/>
      <c r="I94" s="2"/>
      <c r="J94" s="2"/>
      <c r="K94" s="2"/>
      <c r="L94" s="2"/>
      <c r="M94" s="2"/>
      <c r="N94" s="2"/>
      <c r="O94" s="2"/>
      <c r="P94" s="2"/>
      <c r="Q94" s="2"/>
      <c r="R94" s="2"/>
      <c r="S94" s="2"/>
      <c r="T94" s="2"/>
      <c r="U94" s="2"/>
    </row>
    <row r="95" spans="1:21">
      <c r="A95" s="2"/>
      <c r="B95" s="2"/>
      <c r="C95" s="2"/>
      <c r="D95" s="2"/>
      <c r="E95" s="2"/>
      <c r="F95" s="2"/>
      <c r="G95" s="2"/>
      <c r="H95" s="2"/>
      <c r="I95" s="2"/>
      <c r="J95" s="2"/>
      <c r="K95" s="2"/>
      <c r="L95" s="2"/>
      <c r="M95" s="2"/>
      <c r="N95" s="2"/>
      <c r="O95" s="2"/>
      <c r="P95" s="2"/>
      <c r="Q95" s="2"/>
      <c r="R95" s="2"/>
      <c r="S95" s="2"/>
      <c r="T95" s="2"/>
      <c r="U95" s="2"/>
    </row>
    <row r="96" spans="1:21">
      <c r="A96" s="2"/>
      <c r="B96" s="2"/>
      <c r="C96" s="2"/>
      <c r="D96" s="2"/>
      <c r="E96" s="2"/>
      <c r="F96" s="2"/>
      <c r="G96" s="2"/>
      <c r="H96" s="2"/>
      <c r="I96" s="2"/>
      <c r="J96" s="2"/>
      <c r="K96" s="2"/>
      <c r="L96" s="2"/>
      <c r="M96" s="2"/>
      <c r="N96" s="2"/>
      <c r="O96" s="2"/>
      <c r="P96" s="2"/>
      <c r="Q96" s="2"/>
      <c r="R96" s="2"/>
      <c r="S96" s="2"/>
      <c r="T96" s="2"/>
      <c r="U96" s="2"/>
    </row>
    <row r="97" spans="1:21">
      <c r="A97" s="2"/>
      <c r="B97" s="2"/>
      <c r="C97" s="2"/>
      <c r="D97" s="2"/>
      <c r="E97" s="2"/>
      <c r="F97" s="2"/>
      <c r="G97" s="2"/>
      <c r="H97" s="2"/>
      <c r="I97" s="2"/>
      <c r="J97" s="2"/>
      <c r="K97" s="2"/>
      <c r="L97" s="2"/>
      <c r="M97" s="2"/>
      <c r="N97" s="2"/>
      <c r="O97" s="2"/>
      <c r="P97" s="2"/>
      <c r="Q97" s="2"/>
      <c r="R97" s="2"/>
      <c r="S97" s="2"/>
      <c r="T97" s="2"/>
      <c r="U97" s="2"/>
    </row>
    <row r="98" spans="1:21">
      <c r="A98" s="2"/>
      <c r="B98" s="2"/>
      <c r="C98" s="2"/>
      <c r="D98" s="2"/>
      <c r="E98" s="2"/>
      <c r="F98" s="2"/>
      <c r="G98" s="2"/>
      <c r="H98" s="2"/>
      <c r="I98" s="2"/>
      <c r="J98" s="2"/>
      <c r="K98" s="2"/>
      <c r="L98" s="2"/>
      <c r="M98" s="2"/>
      <c r="N98" s="2"/>
      <c r="O98" s="2"/>
      <c r="P98" s="2"/>
      <c r="Q98" s="2"/>
      <c r="R98" s="2"/>
      <c r="S98" s="2"/>
      <c r="T98" s="2"/>
      <c r="U98" s="2"/>
    </row>
    <row r="99" spans="1:21">
      <c r="A99" s="2"/>
      <c r="B99" s="2"/>
      <c r="C99" s="2"/>
      <c r="D99" s="2"/>
      <c r="E99" s="2"/>
      <c r="F99" s="2"/>
      <c r="G99" s="2"/>
      <c r="H99" s="2"/>
      <c r="I99" s="2"/>
      <c r="J99" s="2"/>
      <c r="K99" s="2"/>
      <c r="L99" s="2"/>
      <c r="M99" s="2"/>
      <c r="N99" s="2"/>
      <c r="O99" s="2"/>
      <c r="P99" s="2"/>
      <c r="Q99" s="2"/>
      <c r="R99" s="2"/>
      <c r="S99" s="2"/>
      <c r="T99" s="2"/>
      <c r="U99" s="2"/>
    </row>
    <row r="100" spans="1:21">
      <c r="A100" s="2"/>
      <c r="B100" s="2"/>
      <c r="C100" s="2"/>
      <c r="D100" s="2"/>
      <c r="E100" s="2"/>
      <c r="F100" s="2"/>
      <c r="G100" s="2"/>
      <c r="H100" s="2"/>
      <c r="I100" s="2"/>
      <c r="J100" s="2"/>
      <c r="K100" s="2"/>
      <c r="L100" s="2"/>
      <c r="M100" s="2"/>
      <c r="N100" s="2"/>
      <c r="O100" s="2"/>
      <c r="P100" s="2"/>
      <c r="Q100" s="2"/>
      <c r="R100" s="2"/>
      <c r="S100" s="2"/>
      <c r="T100" s="2"/>
      <c r="U100" s="2"/>
    </row>
    <row r="101" spans="1:21">
      <c r="A101" s="2"/>
      <c r="B101" s="2"/>
      <c r="C101" s="2"/>
      <c r="D101" s="2"/>
      <c r="E101" s="2"/>
      <c r="F101" s="2"/>
      <c r="G101" s="2"/>
      <c r="H101" s="2"/>
      <c r="I101" s="2"/>
      <c r="J101" s="2"/>
      <c r="K101" s="2"/>
      <c r="L101" s="2"/>
      <c r="M101" s="2"/>
      <c r="N101" s="2"/>
      <c r="O101" s="2"/>
      <c r="P101" s="2"/>
      <c r="Q101" s="2"/>
      <c r="R101" s="2"/>
      <c r="S101" s="2"/>
      <c r="T101" s="2"/>
      <c r="U101" s="2"/>
    </row>
    <row r="102" spans="1:21">
      <c r="A102" s="2"/>
      <c r="B102" s="2"/>
      <c r="C102" s="2"/>
      <c r="D102" s="2"/>
      <c r="E102" s="2"/>
      <c r="F102" s="2"/>
      <c r="G102" s="2"/>
      <c r="H102" s="2"/>
      <c r="I102" s="2"/>
      <c r="J102" s="2"/>
      <c r="K102" s="2"/>
      <c r="L102" s="2"/>
      <c r="M102" s="2"/>
      <c r="N102" s="2"/>
      <c r="O102" s="2"/>
      <c r="P102" s="2"/>
      <c r="Q102" s="2"/>
      <c r="R102" s="2"/>
      <c r="S102" s="2"/>
      <c r="T102" s="2"/>
      <c r="U102" s="2"/>
    </row>
    <row r="103" spans="1:21">
      <c r="A103" s="2"/>
      <c r="B103" s="2"/>
      <c r="C103" s="2"/>
      <c r="D103" s="2"/>
      <c r="E103" s="2"/>
      <c r="F103" s="2"/>
      <c r="G103" s="2"/>
      <c r="H103" s="2"/>
      <c r="I103" s="2"/>
      <c r="J103" s="2"/>
      <c r="K103" s="2"/>
      <c r="L103" s="2"/>
      <c r="M103" s="2"/>
      <c r="N103" s="2"/>
      <c r="O103" s="2"/>
      <c r="P103" s="2"/>
      <c r="Q103" s="2"/>
      <c r="R103" s="2"/>
      <c r="S103" s="2"/>
      <c r="T103" s="2"/>
      <c r="U103" s="2"/>
    </row>
    <row r="104" spans="1:21">
      <c r="A104" s="2"/>
      <c r="B104" s="2"/>
      <c r="C104" s="2"/>
      <c r="D104" s="2"/>
      <c r="E104" s="2"/>
      <c r="F104" s="2"/>
      <c r="G104" s="2"/>
      <c r="H104" s="2"/>
      <c r="I104" s="2"/>
      <c r="J104" s="2"/>
      <c r="K104" s="2"/>
      <c r="L104" s="2"/>
      <c r="M104" s="2"/>
      <c r="N104" s="2"/>
      <c r="O104" s="2"/>
      <c r="P104" s="2"/>
      <c r="Q104" s="2"/>
      <c r="R104" s="2"/>
      <c r="S104" s="2"/>
      <c r="T104" s="2"/>
      <c r="U104" s="2"/>
    </row>
    <row r="105" spans="1:21">
      <c r="A105" s="2"/>
      <c r="B105" s="2"/>
      <c r="C105" s="2"/>
      <c r="D105" s="2"/>
      <c r="E105" s="2"/>
      <c r="F105" s="2"/>
      <c r="G105" s="2"/>
      <c r="H105" s="2"/>
      <c r="I105" s="2"/>
      <c r="J105" s="2"/>
      <c r="K105" s="2"/>
      <c r="L105" s="2"/>
      <c r="M105" s="2"/>
      <c r="N105" s="2"/>
      <c r="O105" s="2"/>
      <c r="P105" s="2"/>
      <c r="Q105" s="2"/>
      <c r="R105" s="2"/>
      <c r="S105" s="2"/>
      <c r="T105" s="2"/>
      <c r="U105" s="2"/>
    </row>
    <row r="106" spans="1:21">
      <c r="A106" s="2"/>
      <c r="B106" s="2"/>
      <c r="C106" s="2"/>
      <c r="D106" s="2"/>
      <c r="E106" s="2"/>
      <c r="F106" s="2"/>
      <c r="G106" s="2"/>
      <c r="H106" s="2"/>
      <c r="I106" s="2"/>
      <c r="J106" s="2"/>
      <c r="K106" s="2"/>
      <c r="L106" s="2"/>
      <c r="M106" s="2"/>
      <c r="N106" s="2"/>
      <c r="O106" s="2"/>
      <c r="P106" s="2"/>
      <c r="Q106" s="2"/>
      <c r="R106" s="2"/>
      <c r="S106" s="2"/>
      <c r="T106" s="2"/>
      <c r="U106" s="2"/>
    </row>
    <row r="107" spans="1:21">
      <c r="A107" s="2"/>
      <c r="B107" s="2"/>
      <c r="C107" s="2"/>
      <c r="D107" s="2"/>
      <c r="E107" s="2"/>
      <c r="F107" s="2"/>
      <c r="G107" s="2"/>
      <c r="H107" s="2"/>
      <c r="I107" s="2"/>
      <c r="J107" s="2"/>
      <c r="K107" s="2"/>
      <c r="L107" s="2"/>
      <c r="M107" s="2"/>
      <c r="N107" s="2"/>
      <c r="O107" s="2"/>
      <c r="P107" s="2"/>
      <c r="Q107" s="2"/>
      <c r="R107" s="2"/>
      <c r="S107" s="2"/>
      <c r="T107" s="2"/>
      <c r="U107" s="2"/>
    </row>
    <row r="108" spans="1:21">
      <c r="A108" s="2"/>
      <c r="B108" s="2"/>
      <c r="C108" s="2"/>
      <c r="D108" s="2"/>
      <c r="E108" s="2"/>
      <c r="F108" s="2"/>
      <c r="G108" s="2"/>
      <c r="H108" s="2"/>
      <c r="I108" s="2"/>
      <c r="J108" s="2"/>
      <c r="K108" s="2"/>
      <c r="L108" s="2"/>
      <c r="M108" s="2"/>
      <c r="N108" s="2"/>
      <c r="O108" s="2"/>
      <c r="P108" s="2"/>
      <c r="Q108" s="2"/>
      <c r="R108" s="2"/>
      <c r="S108" s="2"/>
      <c r="T108" s="2"/>
      <c r="U108" s="2"/>
    </row>
    <row r="109" spans="1:21">
      <c r="A109" s="2"/>
      <c r="B109" s="2"/>
      <c r="C109" s="2"/>
      <c r="D109" s="2"/>
      <c r="E109" s="2"/>
      <c r="F109" s="2"/>
      <c r="G109" s="2"/>
      <c r="H109" s="2"/>
      <c r="I109" s="2"/>
      <c r="J109" s="2"/>
      <c r="K109" s="2"/>
      <c r="L109" s="2"/>
      <c r="M109" s="2"/>
      <c r="N109" s="2"/>
      <c r="O109" s="2"/>
      <c r="P109" s="2"/>
      <c r="Q109" s="2"/>
      <c r="R109" s="2"/>
      <c r="S109" s="2"/>
      <c r="T109" s="2"/>
      <c r="U109" s="2"/>
    </row>
    <row r="110" spans="1:21">
      <c r="A110" s="2"/>
      <c r="B110" s="2"/>
      <c r="C110" s="2"/>
      <c r="D110" s="2"/>
      <c r="E110" s="2"/>
      <c r="F110" s="2"/>
      <c r="G110" s="2"/>
      <c r="H110" s="2"/>
      <c r="I110" s="2"/>
      <c r="J110" s="2"/>
      <c r="K110" s="2"/>
      <c r="L110" s="2"/>
      <c r="M110" s="2"/>
      <c r="N110" s="2"/>
      <c r="O110" s="2"/>
      <c r="P110" s="2"/>
      <c r="Q110" s="2"/>
      <c r="R110" s="2"/>
      <c r="S110" s="2"/>
      <c r="T110" s="2"/>
      <c r="U110" s="2"/>
    </row>
    <row r="111" spans="1:21">
      <c r="A111" s="2"/>
      <c r="B111" s="2"/>
      <c r="C111" s="2"/>
      <c r="D111" s="2"/>
      <c r="E111" s="2"/>
      <c r="F111" s="2"/>
      <c r="G111" s="2"/>
      <c r="H111" s="2"/>
      <c r="I111" s="2"/>
      <c r="J111" s="2"/>
      <c r="K111" s="2"/>
      <c r="L111" s="2"/>
      <c r="M111" s="2"/>
      <c r="N111" s="2"/>
      <c r="O111" s="2"/>
      <c r="P111" s="2"/>
      <c r="Q111" s="2"/>
      <c r="R111" s="2"/>
      <c r="S111" s="2"/>
      <c r="T111" s="2"/>
      <c r="U111" s="2"/>
    </row>
    <row r="112" spans="1:21">
      <c r="A112" s="2"/>
      <c r="B112" s="2"/>
      <c r="C112" s="2"/>
      <c r="D112" s="2"/>
      <c r="E112" s="2"/>
      <c r="F112" s="2"/>
      <c r="G112" s="2"/>
      <c r="H112" s="2"/>
      <c r="I112" s="2"/>
      <c r="J112" s="2"/>
      <c r="K112" s="2"/>
      <c r="L112" s="2"/>
      <c r="M112" s="2"/>
      <c r="N112" s="2"/>
      <c r="O112" s="2"/>
      <c r="P112" s="2"/>
      <c r="Q112" s="2"/>
      <c r="R112" s="2"/>
      <c r="S112" s="2"/>
      <c r="T112" s="2"/>
      <c r="U112" s="2"/>
    </row>
    <row r="113" spans="1:21">
      <c r="A113" s="2"/>
      <c r="B113" s="2"/>
      <c r="C113" s="2"/>
      <c r="D113" s="2"/>
      <c r="E113" s="2"/>
      <c r="F113" s="2"/>
      <c r="G113" s="2"/>
      <c r="H113" s="2"/>
      <c r="I113" s="2"/>
      <c r="J113" s="2"/>
      <c r="K113" s="2"/>
      <c r="L113" s="2"/>
      <c r="M113" s="2"/>
      <c r="N113" s="2"/>
      <c r="O113" s="2"/>
      <c r="P113" s="2"/>
      <c r="Q113" s="2"/>
      <c r="R113" s="2"/>
      <c r="S113" s="2"/>
      <c r="T113" s="2"/>
      <c r="U113" s="2"/>
    </row>
    <row r="114" spans="1:21">
      <c r="A114" s="2"/>
      <c r="B114" s="2"/>
      <c r="C114" s="2"/>
      <c r="D114" s="2"/>
      <c r="E114" s="2"/>
      <c r="F114" s="2"/>
      <c r="G114" s="2"/>
      <c r="H114" s="2"/>
      <c r="I114" s="2"/>
      <c r="J114" s="2"/>
      <c r="K114" s="2"/>
      <c r="L114" s="2"/>
      <c r="M114" s="2"/>
      <c r="N114" s="2"/>
      <c r="O114" s="2"/>
      <c r="P114" s="2"/>
      <c r="Q114" s="2"/>
      <c r="R114" s="2"/>
      <c r="S114" s="2"/>
      <c r="T114" s="2"/>
      <c r="U114" s="2"/>
    </row>
    <row r="115" spans="1:21">
      <c r="A115" s="2"/>
      <c r="B115" s="2"/>
      <c r="C115" s="2"/>
      <c r="D115" s="2"/>
      <c r="E115" s="2"/>
      <c r="F115" s="2"/>
      <c r="G115" s="2"/>
      <c r="H115" s="2"/>
      <c r="I115" s="2"/>
      <c r="J115" s="2"/>
      <c r="K115" s="2"/>
      <c r="L115" s="2"/>
      <c r="M115" s="2"/>
      <c r="N115" s="2"/>
      <c r="O115" s="2"/>
      <c r="P115" s="2"/>
      <c r="Q115" s="2"/>
      <c r="R115" s="2"/>
      <c r="S115" s="2"/>
      <c r="T115" s="2"/>
      <c r="U115" s="2"/>
    </row>
    <row r="116" spans="1:21">
      <c r="A116" s="2"/>
      <c r="B116" s="2"/>
      <c r="C116" s="2"/>
      <c r="D116" s="2"/>
      <c r="E116" s="2"/>
      <c r="F116" s="2"/>
      <c r="G116" s="2"/>
      <c r="H116" s="2"/>
      <c r="I116" s="2"/>
      <c r="J116" s="2"/>
      <c r="K116" s="2"/>
      <c r="L116" s="2"/>
      <c r="M116" s="2"/>
      <c r="N116" s="2"/>
      <c r="O116" s="2"/>
      <c r="P116" s="2"/>
      <c r="Q116" s="2"/>
      <c r="R116" s="2"/>
      <c r="S116" s="2"/>
      <c r="T116" s="2"/>
      <c r="U116" s="2"/>
    </row>
    <row r="117" spans="1:21">
      <c r="A117" s="2"/>
      <c r="B117" s="2"/>
      <c r="C117" s="2"/>
      <c r="D117" s="2"/>
      <c r="E117" s="2"/>
      <c r="F117" s="2"/>
      <c r="G117" s="2"/>
      <c r="H117" s="2"/>
      <c r="I117" s="2"/>
      <c r="J117" s="2"/>
      <c r="K117" s="2"/>
      <c r="L117" s="2"/>
      <c r="M117" s="2"/>
      <c r="N117" s="2"/>
      <c r="O117" s="2"/>
      <c r="P117" s="2"/>
      <c r="Q117" s="2"/>
      <c r="R117" s="2"/>
      <c r="S117" s="2"/>
      <c r="T117" s="2"/>
      <c r="U117" s="2"/>
    </row>
    <row r="118" spans="1:21">
      <c r="A118" s="2"/>
      <c r="B118" s="2"/>
      <c r="C118" s="2"/>
      <c r="D118" s="2"/>
      <c r="E118" s="2"/>
      <c r="F118" s="2"/>
      <c r="G118" s="2"/>
      <c r="H118" s="2"/>
      <c r="I118" s="2"/>
      <c r="J118" s="2"/>
      <c r="K118" s="2"/>
      <c r="L118" s="2"/>
      <c r="M118" s="2"/>
      <c r="N118" s="2"/>
      <c r="O118" s="2"/>
      <c r="P118" s="2"/>
      <c r="Q118" s="2"/>
      <c r="R118" s="2"/>
      <c r="S118" s="2"/>
      <c r="T118" s="2"/>
      <c r="U118" s="2"/>
    </row>
    <row r="119" spans="1:21">
      <c r="A119" s="2"/>
      <c r="B119" s="2"/>
      <c r="C119" s="2"/>
      <c r="D119" s="2"/>
      <c r="E119" s="2"/>
      <c r="F119" s="2"/>
      <c r="G119" s="2"/>
      <c r="H119" s="2"/>
      <c r="I119" s="2"/>
      <c r="J119" s="2"/>
      <c r="K119" s="2"/>
      <c r="L119" s="2"/>
      <c r="M119" s="2"/>
      <c r="N119" s="2"/>
      <c r="O119" s="2"/>
      <c r="P119" s="2"/>
      <c r="Q119" s="2"/>
      <c r="R119" s="2"/>
      <c r="S119" s="2"/>
      <c r="T119" s="2"/>
      <c r="U119" s="2"/>
    </row>
    <row r="120" spans="1:21">
      <c r="A120" s="2"/>
      <c r="B120" s="2"/>
      <c r="C120" s="2"/>
      <c r="D120" s="2"/>
      <c r="E120" s="2"/>
      <c r="F120" s="2"/>
      <c r="G120" s="2"/>
      <c r="H120" s="2"/>
      <c r="I120" s="2"/>
      <c r="J120" s="2"/>
      <c r="K120" s="2"/>
      <c r="L120" s="2"/>
      <c r="M120" s="2"/>
      <c r="N120" s="2"/>
      <c r="O120" s="2"/>
      <c r="P120" s="2"/>
      <c r="Q120" s="2"/>
      <c r="R120" s="2"/>
      <c r="S120" s="2"/>
      <c r="T120" s="2"/>
      <c r="U120" s="2"/>
    </row>
    <row r="121" spans="1:21">
      <c r="A121" s="2"/>
      <c r="B121" s="2"/>
      <c r="C121" s="2"/>
      <c r="D121" s="2"/>
      <c r="E121" s="2"/>
      <c r="F121" s="2"/>
      <c r="G121" s="2"/>
      <c r="H121" s="2"/>
      <c r="I121" s="2"/>
      <c r="J121" s="2"/>
      <c r="K121" s="2"/>
      <c r="L121" s="2"/>
      <c r="M121" s="2"/>
      <c r="N121" s="2"/>
      <c r="O121" s="2"/>
      <c r="P121" s="2"/>
      <c r="Q121" s="2"/>
      <c r="R121" s="2"/>
      <c r="S121" s="2"/>
      <c r="T121" s="2"/>
      <c r="U121" s="2"/>
    </row>
    <row r="122" spans="1:21">
      <c r="A122" s="2"/>
      <c r="B122" s="2"/>
      <c r="C122" s="2"/>
      <c r="D122" s="2"/>
      <c r="E122" s="2"/>
      <c r="F122" s="2"/>
      <c r="G122" s="2"/>
      <c r="H122" s="2"/>
      <c r="I122" s="2"/>
      <c r="J122" s="2"/>
      <c r="K122" s="2"/>
      <c r="L122" s="2"/>
      <c r="M122" s="2"/>
      <c r="N122" s="2"/>
      <c r="O122" s="2"/>
      <c r="P122" s="2"/>
      <c r="Q122" s="2"/>
      <c r="R122" s="2"/>
      <c r="S122" s="2"/>
      <c r="T122" s="2"/>
      <c r="U122" s="2"/>
    </row>
    <row r="123" spans="1:21">
      <c r="A123" s="2"/>
      <c r="B123" s="2"/>
      <c r="C123" s="2"/>
      <c r="D123" s="2"/>
      <c r="E123" s="2"/>
      <c r="F123" s="2"/>
      <c r="G123" s="2"/>
      <c r="H123" s="2"/>
      <c r="I123" s="2"/>
      <c r="J123" s="2"/>
      <c r="K123" s="2"/>
      <c r="L123" s="2"/>
      <c r="M123" s="2"/>
      <c r="N123" s="2"/>
      <c r="O123" s="2"/>
      <c r="P123" s="2"/>
      <c r="Q123" s="2"/>
      <c r="R123" s="2"/>
      <c r="S123" s="2"/>
      <c r="T123" s="2"/>
      <c r="U123" s="2"/>
    </row>
    <row r="124" spans="1:21">
      <c r="A124" s="2"/>
      <c r="B124" s="2"/>
      <c r="C124" s="2"/>
      <c r="D124" s="2"/>
      <c r="E124" s="2"/>
      <c r="F124" s="2"/>
      <c r="G124" s="2"/>
      <c r="H124" s="2"/>
      <c r="I124" s="2"/>
      <c r="J124" s="2"/>
      <c r="K124" s="2"/>
      <c r="L124" s="2"/>
      <c r="M124" s="2"/>
      <c r="N124" s="2"/>
      <c r="O124" s="2"/>
      <c r="P124" s="2"/>
      <c r="Q124" s="2"/>
      <c r="R124" s="2"/>
      <c r="S124" s="2"/>
      <c r="T124" s="2"/>
      <c r="U124" s="2"/>
    </row>
    <row r="125" spans="1:21">
      <c r="A125" s="2"/>
      <c r="B125" s="2"/>
      <c r="C125" s="2"/>
      <c r="D125" s="2"/>
      <c r="E125" s="2"/>
      <c r="F125" s="2"/>
      <c r="G125" s="2"/>
      <c r="H125" s="2"/>
      <c r="I125" s="2"/>
      <c r="J125" s="2"/>
      <c r="K125" s="2"/>
      <c r="L125" s="2"/>
      <c r="M125" s="2"/>
      <c r="N125" s="2"/>
      <c r="O125" s="2"/>
      <c r="P125" s="2"/>
      <c r="Q125" s="2"/>
      <c r="R125" s="2"/>
      <c r="S125" s="2"/>
      <c r="T125" s="2"/>
      <c r="U125" s="2"/>
    </row>
  </sheetData>
  <sheetProtection algorithmName="SHA-512" hashValue="O+81ej7eE5G+/UZU+Z5QvM/4UyEkHkQkDMDTM4/4IrDnS+TWsyO16idBudcEvBpIaakoB1BvoKq+qbpS1TrqgQ==" saltValue="cVkwWAUm7gVQPH+DkI2o6w==" spinCount="100000" sheet="1" objects="1" scenarios="1" formatColumns="0" formatRows="0" selectLockedCells="1"/>
  <mergeCells count="21">
    <mergeCell ref="C49:I53"/>
    <mergeCell ref="G19:I19"/>
    <mergeCell ref="G14:I14"/>
    <mergeCell ref="G10:I10"/>
    <mergeCell ref="L38:M42"/>
    <mergeCell ref="L49:M53"/>
    <mergeCell ref="H25:I25"/>
    <mergeCell ref="H27:I27"/>
    <mergeCell ref="F31:I31"/>
    <mergeCell ref="H21:I21"/>
    <mergeCell ref="C38:I42"/>
    <mergeCell ref="F23:I23"/>
    <mergeCell ref="G17:I17"/>
    <mergeCell ref="C3:I3"/>
    <mergeCell ref="C4:I4"/>
    <mergeCell ref="C5:I5"/>
    <mergeCell ref="E7:I7"/>
    <mergeCell ref="F29:I29"/>
    <mergeCell ref="G16:I16"/>
    <mergeCell ref="G9:I9"/>
    <mergeCell ref="E12:I12"/>
  </mergeCells>
  <conditionalFormatting sqref="C38:I42 I34">
    <cfRule type="expression" dxfId="51" priority="12">
      <formula>$I$33="Yes"</formula>
    </cfRule>
  </conditionalFormatting>
  <conditionalFormatting sqref="I45">
    <cfRule type="expression" dxfId="50" priority="13">
      <formula>$I$44="Yes"</formula>
    </cfRule>
  </conditionalFormatting>
  <conditionalFormatting sqref="C49:I53">
    <cfRule type="expression" dxfId="49" priority="3">
      <formula>$I$44="Yes"</formula>
    </cfRule>
  </conditionalFormatting>
  <conditionalFormatting sqref="G17:I17">
    <cfRule type="expression" dxfId="48" priority="1">
      <formula>$G$16="Yes"</formula>
    </cfRule>
  </conditionalFormatting>
  <dataValidations count="11">
    <dataValidation type="list" allowBlank="1" showInputMessage="1" showErrorMessage="1" sqref="I33 I44 G19:I19 G14:I14 G16:I16" xr:uid="{453C3D31-8533-CA45-BC10-E61DE000A4FC}">
      <formula1>"Yes,No"</formula1>
    </dataValidation>
    <dataValidation type="decimal" operator="greaterThan" allowBlank="1" showInputMessage="1" showErrorMessage="1" sqref="E29:F29" xr:uid="{44ED025D-F8DF-0B4E-A1D3-6EF7ECEBC0B4}">
      <formula1>0</formula1>
    </dataValidation>
    <dataValidation type="decimal" allowBlank="1" showInputMessage="1" showErrorMessage="1" sqref="G34 I34 I45" xr:uid="{05940880-98DB-664E-B954-F4B3E8F75399}">
      <formula1>0</formula1>
      <formula2>1</formula2>
    </dataValidation>
    <dataValidation allowBlank="1" showInputMessage="1" showErrorMessage="1" prompt="Proposer Name must match the Proposer Name as entered into the Master Offers Form" sqref="E7:I7" xr:uid="{17D84F7C-CDE3-7F48-BF00-F6BF3B3EF095}"/>
    <dataValidation type="whole" allowBlank="1" showInputMessage="1" showErrorMessage="1" error="Contract Tenor must be between 1 and 25 years" sqref="H25:I25" xr:uid="{626BA615-5831-C443-BC28-251F7961DBB6}">
      <formula1>1</formula1>
      <formula2>25</formula2>
    </dataValidation>
    <dataValidation type="textLength" operator="equal" allowBlank="1" showInputMessage="1" showErrorMessage="1" errorTitle="Invalid Bid ID" error="Bid ID must match the Bid ID from the Master Offers Form and be six characters in length containing three letters, a hyphen, and two numbers (e.g. EXA-01)" prompt="Bid ID must match the Bid ID as assigned in the Master Offers Form" sqref="G19:I19 G14:I14 G12:I12 G16:I16" xr:uid="{FB372E58-3967-6845-B021-FF58F2735194}">
      <formula1>6</formula1>
    </dataValidation>
    <dataValidation type="list" allowBlank="1" showInputMessage="1" showErrorMessage="1" promptTitle="Required Alternate Bid" prompt="Select &quot;Yes&quot; if the information in this ODF corresponds to a Required Alternate Bid." sqref="G10:I10" xr:uid="{F3F0DCFA-9A5C-624B-8EC4-1384987E80B7}">
      <formula1>"Yes,No"</formula1>
    </dataValidation>
    <dataValidation type="textLength" operator="equal" allowBlank="1" showInputMessage="1" showErrorMessage="1" errorTitle="Invalid Bid ID" error="Bid ID must match the Bid ID from the Master Offers Form and be six characters in length containing three letters, a hyphen, and two numbers (e.g. EXA-01)" prompt="The Bid ID for a Required Alternate Bid must be the same as the Bid ID for the corresponding ODF without the New York Converter Station._x000a_" sqref="G10:I10" xr:uid="{2B06DDE4-ACBA-9746-A8EE-646489D52515}">
      <formula1>6</formula1>
    </dataValidation>
    <dataValidation type="textLength" operator="equal" allowBlank="1" showInputMessage="1" showErrorMessage="1" errorTitle="Invalid Bid ID" error="Bid ID must match the Bid ID from the Master Offers Form and be six characters in length containing three letters, a hyphen, and two numbers (e.g. EXA-01)" promptTitle="Bid ID" prompt="Bid ID must match the Bid ID as assigned in the Master Offers Form" sqref="G9:I9" xr:uid="{3CAA2E37-9AF7-D049-AFF0-678C50C59EF4}">
      <formula1>6</formula1>
    </dataValidation>
    <dataValidation type="date" operator="greaterThanOrEqual" allowBlank="1" showInputMessage="1" showErrorMessage="1" error="Please input a date in mm/dd/yyyy" sqref="H21:I21" xr:uid="{B9894E94-A4C2-F344-B19B-77F68C797475}">
      <formula1>32874</formula1>
    </dataValidation>
    <dataValidation type="decimal" operator="greaterThanOrEqual" allowBlank="1" showInputMessage="1" showErrorMessage="1" sqref="G17" xr:uid="{319B8CB7-763C-4BEE-8A51-D9096C13686C}">
      <formula1>0</formula1>
    </dataValidation>
  </dataValidations>
  <pageMargins left="0.7" right="0.7" top="0.75" bottom="0.75" header="0.3" footer="0.3"/>
  <pageSetup scale="85" orientation="portrait" horizontalDpi="360" verticalDpi="360" r:id="rId1"/>
  <drawing r:id="rId2"/>
  <extLst>
    <ext xmlns:x14="http://schemas.microsoft.com/office/spreadsheetml/2009/9/main" uri="{CCE6A557-97BC-4b89-ADB6-D9C93CAAB3DF}">
      <x14:dataValidations xmlns:xm="http://schemas.microsoft.com/office/excel/2006/main" count="4">
        <x14:dataValidation type="decimal" allowBlank="1" showInputMessage="1" showErrorMessage="1" xr:uid="{A892D95A-B5B1-1143-9B2A-E788537C5592}">
          <x14:formula1>
            <xm:f>0</xm:f>
          </x14:formula1>
          <x14:formula2>
            <xm:f>'Part II'!G11</xm:f>
          </x14:formula2>
          <xm:sqref>E32:F32</xm:sqref>
        </x14:dataValidation>
        <x14:dataValidation type="decimal" allowBlank="1" showInputMessage="1" showErrorMessage="1" xr:uid="{03ACCB7C-27EA-3D48-9A4B-DB1E34E1B287}">
          <x14:formula1>
            <xm:f>0</xm:f>
          </x14:formula1>
          <x14:formula2>
            <xm:f>'Part II'!J11</xm:f>
          </x14:formula2>
          <xm:sqref>G32:I32</xm:sqref>
        </x14:dataValidation>
        <x14:dataValidation type="decimal" allowBlank="1" showInputMessage="1" showErrorMessage="1" error="Bid Quantity must not exceed the sum of all Project Resource expected annual generation from Part II" xr:uid="{E836E538-0D30-E44A-A393-42F715F06FE6}">
          <x14:formula1>
            <xm:f>0</xm:f>
          </x14:formula1>
          <x14:formula2>
            <xm:f>'Part II'!G10</xm:f>
          </x14:formula2>
          <xm:sqref>E31</xm:sqref>
        </x14:dataValidation>
        <x14:dataValidation type="decimal" operator="lessThanOrEqual" allowBlank="1" showInputMessage="1" showErrorMessage="1" error="Bid Quantity must not exceed the sum of all Project Resource expected annual generation from Part III-1." prompt="The Bid Quantity cannot exceed the sum of P50 aggregate deliveries of Tier 4 RECs as entered in Table III-1 of Part III of this Offer Data Form." xr:uid="{B363F1D4-9D74-7E4F-9A54-D4FFB913145F}">
          <x14:formula1>
            <xm:f>SUM('Part III'!D13:O36)</xm:f>
          </x14:formula1>
          <xm:sqref>F31:I31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DCA9F-DE0A-5B4C-B46A-38ED61A399AB}">
  <sheetPr>
    <pageSetUpPr fitToPage="1"/>
  </sheetPr>
  <dimension ref="A1:U107"/>
  <sheetViews>
    <sheetView zoomScaleNormal="100" workbookViewId="0">
      <selection activeCell="D16" sqref="D16"/>
    </sheetView>
  </sheetViews>
  <sheetFormatPr defaultColWidth="11" defaultRowHeight="15.75"/>
  <cols>
    <col min="2" max="2" width="6" customWidth="1"/>
    <col min="4" max="4" width="23.125" customWidth="1"/>
    <col min="5" max="6" width="25.875" customWidth="1"/>
    <col min="7" max="7" width="32.125" customWidth="1"/>
    <col min="8" max="9" width="11" customWidth="1"/>
    <col min="10" max="10" width="12.125" customWidth="1"/>
    <col min="11" max="11" width="13.625" customWidth="1"/>
    <col min="14" max="14" width="11.5" bestFit="1" customWidth="1"/>
    <col min="15" max="15" width="6.125" customWidth="1"/>
    <col min="16" max="16" width="4.875" customWidth="1"/>
    <col min="21" max="21" width="9.125" customWidth="1"/>
  </cols>
  <sheetData>
    <row r="1" spans="1:21">
      <c r="A1" s="1"/>
      <c r="B1" s="1"/>
      <c r="C1" s="1"/>
      <c r="D1" s="1"/>
      <c r="E1" s="1"/>
      <c r="F1" s="1"/>
      <c r="G1" s="1"/>
      <c r="H1" s="1"/>
      <c r="I1" s="1"/>
      <c r="J1" s="1"/>
      <c r="K1" s="1"/>
      <c r="L1" s="1"/>
      <c r="M1" s="1"/>
      <c r="N1" s="1"/>
      <c r="O1" s="1"/>
      <c r="P1" s="1"/>
      <c r="Q1" s="1"/>
      <c r="R1" s="1"/>
      <c r="S1" s="1"/>
      <c r="T1" s="1"/>
      <c r="U1" s="2"/>
    </row>
    <row r="2" spans="1:21">
      <c r="A2" s="2"/>
      <c r="B2" s="3"/>
      <c r="C2" s="10"/>
      <c r="D2" s="10"/>
      <c r="E2" s="10"/>
      <c r="F2" s="10"/>
      <c r="G2" s="10"/>
      <c r="H2" s="10"/>
      <c r="I2" s="10"/>
      <c r="J2" s="10"/>
      <c r="K2" s="10"/>
      <c r="L2" s="10"/>
      <c r="M2" s="10"/>
      <c r="N2" s="10"/>
      <c r="O2" s="4"/>
      <c r="P2" s="2"/>
      <c r="Q2" s="2"/>
      <c r="R2" s="2"/>
      <c r="S2" s="2"/>
      <c r="T2" s="2"/>
      <c r="U2" s="2"/>
    </row>
    <row r="3" spans="1:21">
      <c r="A3" s="2"/>
      <c r="B3" s="5"/>
      <c r="C3" s="146" t="s">
        <v>0</v>
      </c>
      <c r="D3" s="146"/>
      <c r="E3" s="146"/>
      <c r="F3" s="146"/>
      <c r="G3" s="146"/>
      <c r="H3" s="146"/>
      <c r="I3" s="146"/>
      <c r="J3" s="146"/>
      <c r="K3" s="146"/>
      <c r="L3" s="146"/>
      <c r="M3" s="146"/>
      <c r="N3" s="131"/>
      <c r="O3" s="6"/>
      <c r="P3" s="2"/>
      <c r="Q3" s="2"/>
      <c r="R3" s="2"/>
      <c r="S3" s="2"/>
      <c r="T3" s="2"/>
      <c r="U3" s="2"/>
    </row>
    <row r="4" spans="1:21">
      <c r="A4" s="2"/>
      <c r="B4" s="5"/>
      <c r="C4" s="146" t="str">
        <f>'User Guide'!C4</f>
        <v>NYSERDA RFP No. T4RFP21-1</v>
      </c>
      <c r="D4" s="146"/>
      <c r="E4" s="146"/>
      <c r="F4" s="146"/>
      <c r="G4" s="146"/>
      <c r="H4" s="146"/>
      <c r="I4" s="146"/>
      <c r="J4" s="146"/>
      <c r="K4" s="146"/>
      <c r="L4" s="146"/>
      <c r="M4" s="146"/>
      <c r="N4" s="131"/>
      <c r="O4" s="6"/>
      <c r="P4" s="2"/>
      <c r="Q4" s="2"/>
      <c r="R4" s="2"/>
      <c r="S4" s="2"/>
      <c r="T4" s="2"/>
      <c r="U4" s="2"/>
    </row>
    <row r="5" spans="1:21">
      <c r="A5" s="2"/>
      <c r="B5" s="5"/>
      <c r="C5" s="146" t="s">
        <v>25</v>
      </c>
      <c r="D5" s="146"/>
      <c r="E5" s="146"/>
      <c r="F5" s="146"/>
      <c r="G5" s="146"/>
      <c r="H5" s="146"/>
      <c r="I5" s="146"/>
      <c r="J5" s="146"/>
      <c r="K5" s="146"/>
      <c r="L5" s="146"/>
      <c r="M5" s="146"/>
      <c r="N5" s="131"/>
      <c r="O5" s="6"/>
      <c r="P5" s="2"/>
      <c r="Q5" s="2"/>
      <c r="R5" s="2"/>
      <c r="S5" s="2"/>
      <c r="T5" s="2"/>
      <c r="U5" s="2"/>
    </row>
    <row r="6" spans="1:21">
      <c r="A6" s="2"/>
      <c r="B6" s="5"/>
      <c r="C6" s="13"/>
      <c r="D6" s="13"/>
      <c r="E6" s="13"/>
      <c r="F6" s="13"/>
      <c r="G6" s="13"/>
      <c r="H6" s="13"/>
      <c r="I6" s="13"/>
      <c r="J6" s="11"/>
      <c r="K6" s="11"/>
      <c r="L6" s="11"/>
      <c r="M6" s="11"/>
      <c r="N6" s="11"/>
      <c r="O6" s="6"/>
      <c r="P6" s="2"/>
      <c r="Q6" s="2"/>
      <c r="R6" s="2"/>
      <c r="S6" s="2"/>
      <c r="T6" s="2"/>
      <c r="U6" s="2"/>
    </row>
    <row r="7" spans="1:21">
      <c r="A7" s="2"/>
      <c r="B7" s="5"/>
      <c r="C7" s="167" t="s">
        <v>4</v>
      </c>
      <c r="D7" s="167"/>
      <c r="E7" s="168">
        <f>Proposer_Name</f>
        <v>0</v>
      </c>
      <c r="F7" s="168"/>
      <c r="G7" s="168"/>
      <c r="H7" s="168"/>
      <c r="I7" s="37"/>
      <c r="J7" s="38"/>
      <c r="K7" s="11"/>
      <c r="L7" s="11"/>
      <c r="M7" s="11"/>
      <c r="N7" s="11"/>
      <c r="O7" s="6"/>
      <c r="P7" s="2"/>
      <c r="Q7" s="2"/>
      <c r="R7" s="2"/>
      <c r="S7" s="2"/>
      <c r="T7" s="2"/>
      <c r="U7" s="2"/>
    </row>
    <row r="8" spans="1:21">
      <c r="A8" s="2"/>
      <c r="B8" s="5"/>
      <c r="C8" s="167" t="s">
        <v>7</v>
      </c>
      <c r="D8" s="167"/>
      <c r="E8" s="169">
        <f>Project_Name</f>
        <v>0</v>
      </c>
      <c r="F8" s="169"/>
      <c r="G8" s="169"/>
      <c r="H8" s="169"/>
      <c r="I8" s="37"/>
      <c r="J8" s="38"/>
      <c r="K8" s="11"/>
      <c r="L8" s="11"/>
      <c r="M8" s="11"/>
      <c r="N8" s="11"/>
      <c r="O8" s="6"/>
      <c r="P8" s="2"/>
      <c r="Q8" s="2"/>
      <c r="R8" s="2"/>
      <c r="S8" s="2"/>
      <c r="T8" s="2"/>
      <c r="U8" s="2"/>
    </row>
    <row r="9" spans="1:21">
      <c r="A9" s="2"/>
      <c r="B9" s="5"/>
      <c r="C9" s="132"/>
      <c r="D9" s="132"/>
      <c r="E9" s="37"/>
      <c r="F9" s="37"/>
      <c r="G9" s="37"/>
      <c r="H9" s="37"/>
      <c r="I9" s="37"/>
      <c r="J9" s="38"/>
      <c r="K9" s="11"/>
      <c r="L9" s="11"/>
      <c r="M9" s="11"/>
      <c r="N9" s="11"/>
      <c r="O9" s="6"/>
      <c r="P9" s="2"/>
      <c r="Q9" s="2"/>
      <c r="R9" s="2"/>
      <c r="S9" s="2"/>
      <c r="T9" s="2"/>
      <c r="U9" s="2"/>
    </row>
    <row r="10" spans="1:21">
      <c r="A10" s="2"/>
      <c r="B10" s="5"/>
      <c r="C10" s="167" t="s">
        <v>26</v>
      </c>
      <c r="D10" s="167"/>
      <c r="E10" s="167"/>
      <c r="F10" s="167"/>
      <c r="G10" s="172">
        <f>SUM(N16:N65)</f>
        <v>0</v>
      </c>
      <c r="H10" s="172"/>
      <c r="I10" s="106"/>
      <c r="J10" s="11"/>
      <c r="K10" s="11"/>
      <c r="L10" s="11"/>
      <c r="M10" s="11"/>
      <c r="N10" s="11"/>
      <c r="O10" s="6"/>
      <c r="P10" s="2"/>
      <c r="Q10" s="2"/>
      <c r="R10" s="2"/>
      <c r="S10" s="2"/>
      <c r="T10" s="2"/>
      <c r="U10" s="2"/>
    </row>
    <row r="11" spans="1:21">
      <c r="A11" s="2"/>
      <c r="B11" s="5"/>
      <c r="C11" s="132" t="s">
        <v>27</v>
      </c>
      <c r="D11" s="132"/>
      <c r="E11" s="132"/>
      <c r="F11" s="132"/>
      <c r="G11" s="171">
        <f>SUM(H16:H65)</f>
        <v>0</v>
      </c>
      <c r="H11" s="171"/>
      <c r="I11" s="106"/>
      <c r="J11" s="11"/>
      <c r="K11" s="11"/>
      <c r="L11" s="11"/>
      <c r="M11" s="11"/>
      <c r="N11" s="11"/>
      <c r="O11" s="6"/>
      <c r="P11" s="2"/>
      <c r="Q11" s="2"/>
      <c r="R11" s="2"/>
      <c r="S11" s="2"/>
      <c r="T11" s="2"/>
      <c r="U11" s="2"/>
    </row>
    <row r="12" spans="1:21">
      <c r="A12" s="2"/>
      <c r="B12" s="5"/>
      <c r="C12" s="132" t="s">
        <v>28</v>
      </c>
      <c r="D12" s="132"/>
      <c r="E12" s="132"/>
      <c r="F12" s="132"/>
      <c r="G12" s="171">
        <f>COUNTA(D16:D65)</f>
        <v>0</v>
      </c>
      <c r="H12" s="171"/>
      <c r="I12" s="106"/>
      <c r="J12" s="11"/>
      <c r="K12" s="11"/>
      <c r="L12" s="11"/>
      <c r="M12" s="11"/>
      <c r="N12" s="11"/>
      <c r="O12" s="6"/>
      <c r="P12" s="2"/>
      <c r="Q12" s="2"/>
      <c r="R12" s="2"/>
      <c r="S12" s="2"/>
      <c r="T12" s="2"/>
      <c r="U12" s="2"/>
    </row>
    <row r="13" spans="1:21">
      <c r="A13" s="2"/>
      <c r="B13" s="5"/>
      <c r="C13" s="132" t="str">
        <f>IF(Hydropower="Yes","Incremental Hydropower (MWh/year)","")</f>
        <v/>
      </c>
      <c r="D13" s="132"/>
      <c r="E13" s="132"/>
      <c r="F13" s="132"/>
      <c r="G13" s="170"/>
      <c r="H13" s="170"/>
      <c r="I13" s="106"/>
      <c r="J13" s="11"/>
      <c r="K13" s="11"/>
      <c r="L13" s="11"/>
      <c r="M13" s="11"/>
      <c r="N13" s="11"/>
      <c r="O13" s="6"/>
      <c r="P13" s="2"/>
      <c r="Q13" s="2"/>
      <c r="R13" s="2"/>
      <c r="S13" s="2"/>
      <c r="T13" s="2"/>
      <c r="U13" s="2"/>
    </row>
    <row r="14" spans="1:21">
      <c r="A14" s="2"/>
      <c r="B14" s="5"/>
      <c r="C14" s="13"/>
      <c r="D14" s="13"/>
      <c r="E14" s="13"/>
      <c r="F14" s="13"/>
      <c r="G14" s="13"/>
      <c r="H14" s="13"/>
      <c r="I14" s="13"/>
      <c r="J14" s="11"/>
      <c r="K14" s="11"/>
      <c r="L14" s="11"/>
      <c r="M14" s="11"/>
      <c r="N14" s="11"/>
      <c r="O14" s="6"/>
      <c r="P14" s="2"/>
      <c r="Q14" s="2"/>
      <c r="R14" s="2"/>
      <c r="S14" s="2"/>
      <c r="T14" s="2"/>
      <c r="U14" s="2"/>
    </row>
    <row r="15" spans="1:21" ht="60">
      <c r="A15" s="2"/>
      <c r="B15" s="5"/>
      <c r="C15" s="88" t="s">
        <v>29</v>
      </c>
      <c r="D15" s="88" t="s">
        <v>30</v>
      </c>
      <c r="E15" s="88" t="s">
        <v>31</v>
      </c>
      <c r="F15" s="88" t="s">
        <v>32</v>
      </c>
      <c r="G15" s="88" t="s">
        <v>33</v>
      </c>
      <c r="H15" s="88" t="s">
        <v>34</v>
      </c>
      <c r="I15" s="88" t="s">
        <v>35</v>
      </c>
      <c r="J15" s="88" t="s">
        <v>216</v>
      </c>
      <c r="K15" s="89" t="s">
        <v>36</v>
      </c>
      <c r="L15" s="88" t="s">
        <v>37</v>
      </c>
      <c r="M15" s="88" t="s">
        <v>38</v>
      </c>
      <c r="N15" s="88" t="s">
        <v>39</v>
      </c>
      <c r="O15" s="14"/>
      <c r="P15" s="2"/>
      <c r="Q15" s="2"/>
      <c r="R15" s="2"/>
      <c r="S15" s="2"/>
      <c r="T15" s="2"/>
      <c r="U15" s="2"/>
    </row>
    <row r="16" spans="1:21">
      <c r="A16" s="2"/>
      <c r="B16" s="5"/>
      <c r="C16" s="12">
        <v>1</v>
      </c>
      <c r="D16" s="90"/>
      <c r="E16" s="90"/>
      <c r="F16" s="90"/>
      <c r="G16" s="90"/>
      <c r="H16" s="102"/>
      <c r="I16" s="141"/>
      <c r="J16" s="103"/>
      <c r="K16" s="141"/>
      <c r="L16" s="90"/>
      <c r="M16" s="90"/>
      <c r="N16" s="96" t="str">
        <f t="shared" ref="N16:N47" si="0">IF(NOT(ISBLANK(H16)),H16*8760*K16,"")</f>
        <v/>
      </c>
      <c r="O16" s="14"/>
      <c r="P16" s="2"/>
      <c r="Q16" s="40" t="str">
        <f>IF(OR(D16="",E16="",F16="",H16="",G16="",I16="",J16="",K16="",L16=""),"Required Information","")</f>
        <v>Required Information</v>
      </c>
      <c r="R16" s="2"/>
      <c r="S16" s="2"/>
      <c r="T16" s="2"/>
      <c r="U16" s="2"/>
    </row>
    <row r="17" spans="1:21">
      <c r="A17" s="2"/>
      <c r="B17" s="5"/>
      <c r="C17" s="12">
        <v>2</v>
      </c>
      <c r="D17" s="90"/>
      <c r="E17" s="90"/>
      <c r="F17" s="90"/>
      <c r="G17" s="90"/>
      <c r="H17" s="102"/>
      <c r="I17" s="141"/>
      <c r="J17" s="103"/>
      <c r="K17" s="141"/>
      <c r="L17" s="90"/>
      <c r="M17" s="90"/>
      <c r="N17" s="96" t="str">
        <f t="shared" si="0"/>
        <v/>
      </c>
      <c r="O17" s="14"/>
      <c r="P17" s="2"/>
      <c r="Q17" s="40" t="str">
        <f t="shared" ref="Q17:Q48" si="1">IF(OR(AND(COUNTA(D17:L17)&gt;0,COUNTA(D17:L17)&lt;9),),"Required Information","")</f>
        <v/>
      </c>
      <c r="R17" s="2"/>
      <c r="S17" s="2"/>
      <c r="T17" s="2"/>
      <c r="U17" s="2"/>
    </row>
    <row r="18" spans="1:21">
      <c r="A18" s="2"/>
      <c r="B18" s="5"/>
      <c r="C18" s="12">
        <v>3</v>
      </c>
      <c r="D18" s="90"/>
      <c r="E18" s="90"/>
      <c r="F18" s="90"/>
      <c r="G18" s="90"/>
      <c r="H18" s="102"/>
      <c r="I18" s="142"/>
      <c r="J18" s="103"/>
      <c r="K18" s="141"/>
      <c r="L18" s="90"/>
      <c r="M18" s="90"/>
      <c r="N18" s="96" t="str">
        <f t="shared" si="0"/>
        <v/>
      </c>
      <c r="O18" s="14"/>
      <c r="P18" s="2"/>
      <c r="Q18" s="40" t="str">
        <f t="shared" si="1"/>
        <v/>
      </c>
      <c r="R18" s="2"/>
      <c r="S18" s="2"/>
      <c r="T18" s="2"/>
      <c r="U18" s="2"/>
    </row>
    <row r="19" spans="1:21">
      <c r="A19" s="2"/>
      <c r="B19" s="5"/>
      <c r="C19" s="12">
        <v>4</v>
      </c>
      <c r="D19" s="90"/>
      <c r="E19" s="90"/>
      <c r="F19" s="90"/>
      <c r="G19" s="90"/>
      <c r="H19" s="102"/>
      <c r="I19" s="142"/>
      <c r="J19" s="103"/>
      <c r="K19" s="141"/>
      <c r="L19" s="90"/>
      <c r="M19" s="90"/>
      <c r="N19" s="96" t="str">
        <f t="shared" si="0"/>
        <v/>
      </c>
      <c r="O19" s="14"/>
      <c r="P19" s="2"/>
      <c r="Q19" s="40" t="str">
        <f t="shared" si="1"/>
        <v/>
      </c>
      <c r="R19" s="2"/>
      <c r="S19" s="2"/>
      <c r="T19" s="2"/>
      <c r="U19" s="2"/>
    </row>
    <row r="20" spans="1:21">
      <c r="A20" s="2"/>
      <c r="B20" s="5"/>
      <c r="C20" s="12">
        <v>5</v>
      </c>
      <c r="D20" s="90"/>
      <c r="E20" s="90"/>
      <c r="F20" s="90"/>
      <c r="G20" s="90"/>
      <c r="H20" s="102"/>
      <c r="I20" s="142"/>
      <c r="J20" s="103"/>
      <c r="K20" s="141"/>
      <c r="L20" s="90"/>
      <c r="M20" s="90"/>
      <c r="N20" s="96" t="str">
        <f t="shared" si="0"/>
        <v/>
      </c>
      <c r="O20" s="14"/>
      <c r="P20" s="2"/>
      <c r="Q20" s="40" t="str">
        <f t="shared" si="1"/>
        <v/>
      </c>
      <c r="R20" s="2"/>
      <c r="S20" s="2"/>
      <c r="T20" s="2"/>
      <c r="U20" s="2"/>
    </row>
    <row r="21" spans="1:21">
      <c r="A21" s="2"/>
      <c r="B21" s="5"/>
      <c r="C21" s="12">
        <v>6</v>
      </c>
      <c r="D21" s="90"/>
      <c r="E21" s="90"/>
      <c r="F21" s="90"/>
      <c r="G21" s="90"/>
      <c r="H21" s="102"/>
      <c r="I21" s="142"/>
      <c r="J21" s="103"/>
      <c r="K21" s="141"/>
      <c r="L21" s="90"/>
      <c r="M21" s="90"/>
      <c r="N21" s="96" t="str">
        <f t="shared" si="0"/>
        <v/>
      </c>
      <c r="O21" s="14"/>
      <c r="P21" s="2"/>
      <c r="Q21" s="40" t="str">
        <f t="shared" si="1"/>
        <v/>
      </c>
      <c r="R21" s="2"/>
      <c r="S21" s="2"/>
      <c r="T21" s="2"/>
      <c r="U21" s="2"/>
    </row>
    <row r="22" spans="1:21">
      <c r="A22" s="2"/>
      <c r="B22" s="5"/>
      <c r="C22" s="12">
        <v>7</v>
      </c>
      <c r="D22" s="90"/>
      <c r="E22" s="90"/>
      <c r="F22" s="90"/>
      <c r="G22" s="90"/>
      <c r="H22" s="102"/>
      <c r="I22" s="142"/>
      <c r="J22" s="103"/>
      <c r="K22" s="141"/>
      <c r="L22" s="90"/>
      <c r="M22" s="90"/>
      <c r="N22" s="96" t="str">
        <f t="shared" si="0"/>
        <v/>
      </c>
      <c r="O22" s="14"/>
      <c r="P22" s="2"/>
      <c r="Q22" s="40" t="str">
        <f t="shared" si="1"/>
        <v/>
      </c>
      <c r="R22" s="2"/>
      <c r="S22" s="2"/>
      <c r="T22" s="2"/>
      <c r="U22" s="2"/>
    </row>
    <row r="23" spans="1:21">
      <c r="A23" s="2"/>
      <c r="B23" s="5"/>
      <c r="C23" s="12">
        <v>8</v>
      </c>
      <c r="D23" s="90"/>
      <c r="E23" s="90"/>
      <c r="F23" s="90"/>
      <c r="G23" s="90"/>
      <c r="H23" s="102"/>
      <c r="I23" s="142"/>
      <c r="J23" s="103"/>
      <c r="K23" s="141"/>
      <c r="L23" s="90"/>
      <c r="M23" s="90"/>
      <c r="N23" s="96" t="str">
        <f t="shared" si="0"/>
        <v/>
      </c>
      <c r="O23" s="14"/>
      <c r="P23" s="2"/>
      <c r="Q23" s="40" t="str">
        <f t="shared" si="1"/>
        <v/>
      </c>
      <c r="R23" s="2"/>
      <c r="S23" s="2"/>
      <c r="T23" s="2"/>
      <c r="U23" s="2"/>
    </row>
    <row r="24" spans="1:21">
      <c r="A24" s="2"/>
      <c r="B24" s="5"/>
      <c r="C24" s="12">
        <v>9</v>
      </c>
      <c r="D24" s="90"/>
      <c r="E24" s="90"/>
      <c r="F24" s="90"/>
      <c r="G24" s="90"/>
      <c r="H24" s="102"/>
      <c r="I24" s="142"/>
      <c r="J24" s="103"/>
      <c r="K24" s="141"/>
      <c r="L24" s="90"/>
      <c r="M24" s="90"/>
      <c r="N24" s="96" t="str">
        <f t="shared" si="0"/>
        <v/>
      </c>
      <c r="O24" s="14"/>
      <c r="P24" s="2"/>
      <c r="Q24" s="40" t="str">
        <f t="shared" si="1"/>
        <v/>
      </c>
      <c r="R24" s="2"/>
      <c r="S24" s="2"/>
      <c r="T24" s="2"/>
      <c r="U24" s="2"/>
    </row>
    <row r="25" spans="1:21">
      <c r="A25" s="2"/>
      <c r="B25" s="5"/>
      <c r="C25" s="12">
        <v>10</v>
      </c>
      <c r="D25" s="90"/>
      <c r="E25" s="90"/>
      <c r="F25" s="90"/>
      <c r="G25" s="90"/>
      <c r="H25" s="102"/>
      <c r="I25" s="142"/>
      <c r="J25" s="103"/>
      <c r="K25" s="141"/>
      <c r="L25" s="90"/>
      <c r="M25" s="90"/>
      <c r="N25" s="96" t="str">
        <f t="shared" si="0"/>
        <v/>
      </c>
      <c r="O25" s="14"/>
      <c r="P25" s="2"/>
      <c r="Q25" s="40" t="str">
        <f t="shared" si="1"/>
        <v/>
      </c>
      <c r="R25" s="2"/>
      <c r="S25" s="2"/>
      <c r="T25" s="2"/>
      <c r="U25" s="2"/>
    </row>
    <row r="26" spans="1:21">
      <c r="A26" s="2"/>
      <c r="B26" s="5"/>
      <c r="C26" s="12">
        <v>11</v>
      </c>
      <c r="D26" s="90"/>
      <c r="E26" s="90"/>
      <c r="F26" s="90"/>
      <c r="G26" s="90"/>
      <c r="H26" s="102"/>
      <c r="I26" s="142"/>
      <c r="J26" s="103"/>
      <c r="K26" s="141"/>
      <c r="L26" s="90"/>
      <c r="M26" s="90"/>
      <c r="N26" s="96" t="str">
        <f t="shared" si="0"/>
        <v/>
      </c>
      <c r="O26" s="14"/>
      <c r="P26" s="2"/>
      <c r="Q26" s="40" t="str">
        <f t="shared" si="1"/>
        <v/>
      </c>
      <c r="R26" s="2"/>
      <c r="S26" s="2"/>
      <c r="T26" s="2"/>
      <c r="U26" s="2"/>
    </row>
    <row r="27" spans="1:21">
      <c r="A27" s="2"/>
      <c r="B27" s="5"/>
      <c r="C27" s="12">
        <v>12</v>
      </c>
      <c r="D27" s="90"/>
      <c r="E27" s="90"/>
      <c r="F27" s="90"/>
      <c r="G27" s="90"/>
      <c r="H27" s="102"/>
      <c r="I27" s="142"/>
      <c r="J27" s="103"/>
      <c r="K27" s="141"/>
      <c r="L27" s="90"/>
      <c r="M27" s="90"/>
      <c r="N27" s="96" t="str">
        <f t="shared" si="0"/>
        <v/>
      </c>
      <c r="O27" s="14"/>
      <c r="P27" s="2"/>
      <c r="Q27" s="40" t="str">
        <f t="shared" si="1"/>
        <v/>
      </c>
      <c r="R27" s="2"/>
      <c r="S27" s="2"/>
      <c r="T27" s="2"/>
      <c r="U27" s="2"/>
    </row>
    <row r="28" spans="1:21">
      <c r="A28" s="2"/>
      <c r="B28" s="5"/>
      <c r="C28" s="12">
        <v>13</v>
      </c>
      <c r="D28" s="90"/>
      <c r="E28" s="90"/>
      <c r="F28" s="90"/>
      <c r="G28" s="90"/>
      <c r="H28" s="102"/>
      <c r="I28" s="142"/>
      <c r="J28" s="103"/>
      <c r="K28" s="141"/>
      <c r="L28" s="90"/>
      <c r="M28" s="90"/>
      <c r="N28" s="96" t="str">
        <f t="shared" si="0"/>
        <v/>
      </c>
      <c r="O28" s="14"/>
      <c r="P28" s="2"/>
      <c r="Q28" s="40" t="str">
        <f t="shared" si="1"/>
        <v/>
      </c>
      <c r="R28" s="2"/>
      <c r="S28" s="2"/>
      <c r="T28" s="2"/>
      <c r="U28" s="2"/>
    </row>
    <row r="29" spans="1:21">
      <c r="A29" s="2"/>
      <c r="B29" s="5"/>
      <c r="C29" s="12">
        <v>14</v>
      </c>
      <c r="D29" s="90"/>
      <c r="E29" s="90"/>
      <c r="F29" s="90"/>
      <c r="G29" s="90"/>
      <c r="H29" s="102"/>
      <c r="I29" s="142"/>
      <c r="J29" s="103"/>
      <c r="K29" s="141"/>
      <c r="L29" s="90"/>
      <c r="M29" s="90"/>
      <c r="N29" s="96" t="str">
        <f t="shared" si="0"/>
        <v/>
      </c>
      <c r="O29" s="14"/>
      <c r="P29" s="2"/>
      <c r="Q29" s="40" t="str">
        <f t="shared" si="1"/>
        <v/>
      </c>
      <c r="R29" s="2"/>
      <c r="S29" s="2"/>
      <c r="T29" s="2"/>
      <c r="U29" s="2"/>
    </row>
    <row r="30" spans="1:21">
      <c r="A30" s="2"/>
      <c r="B30" s="5"/>
      <c r="C30" s="12">
        <v>15</v>
      </c>
      <c r="D30" s="90"/>
      <c r="E30" s="90"/>
      <c r="F30" s="90"/>
      <c r="G30" s="90"/>
      <c r="H30" s="102"/>
      <c r="I30" s="142"/>
      <c r="J30" s="103"/>
      <c r="K30" s="141"/>
      <c r="L30" s="90"/>
      <c r="M30" s="90"/>
      <c r="N30" s="96" t="str">
        <f t="shared" si="0"/>
        <v/>
      </c>
      <c r="O30" s="14"/>
      <c r="P30" s="2"/>
      <c r="Q30" s="40" t="str">
        <f t="shared" si="1"/>
        <v/>
      </c>
      <c r="R30" s="2"/>
      <c r="S30" s="2"/>
      <c r="T30" s="2"/>
      <c r="U30" s="2"/>
    </row>
    <row r="31" spans="1:21">
      <c r="A31" s="2"/>
      <c r="B31" s="5"/>
      <c r="C31" s="12">
        <v>16</v>
      </c>
      <c r="D31" s="90"/>
      <c r="E31" s="90"/>
      <c r="F31" s="90"/>
      <c r="G31" s="90"/>
      <c r="H31" s="102"/>
      <c r="I31" s="142"/>
      <c r="J31" s="103"/>
      <c r="K31" s="141"/>
      <c r="L31" s="90"/>
      <c r="M31" s="90"/>
      <c r="N31" s="96" t="str">
        <f t="shared" si="0"/>
        <v/>
      </c>
      <c r="O31" s="14"/>
      <c r="P31" s="2"/>
      <c r="Q31" s="40" t="str">
        <f t="shared" si="1"/>
        <v/>
      </c>
      <c r="R31" s="2"/>
      <c r="S31" s="2"/>
      <c r="T31" s="2"/>
      <c r="U31" s="2"/>
    </row>
    <row r="32" spans="1:21">
      <c r="A32" s="2"/>
      <c r="B32" s="5"/>
      <c r="C32" s="12">
        <v>17</v>
      </c>
      <c r="D32" s="90"/>
      <c r="E32" s="90"/>
      <c r="F32" s="90"/>
      <c r="G32" s="90"/>
      <c r="H32" s="102"/>
      <c r="I32" s="142"/>
      <c r="J32" s="103"/>
      <c r="K32" s="141"/>
      <c r="L32" s="90"/>
      <c r="M32" s="90"/>
      <c r="N32" s="96" t="str">
        <f t="shared" si="0"/>
        <v/>
      </c>
      <c r="O32" s="14"/>
      <c r="P32" s="2"/>
      <c r="Q32" s="40" t="str">
        <f t="shared" si="1"/>
        <v/>
      </c>
      <c r="R32" s="2"/>
      <c r="S32" s="2"/>
      <c r="T32" s="2"/>
      <c r="U32" s="2"/>
    </row>
    <row r="33" spans="1:21">
      <c r="A33" s="2"/>
      <c r="B33" s="5"/>
      <c r="C33" s="12">
        <v>18</v>
      </c>
      <c r="D33" s="90"/>
      <c r="E33" s="90"/>
      <c r="F33" s="90"/>
      <c r="G33" s="90"/>
      <c r="H33" s="102"/>
      <c r="I33" s="142"/>
      <c r="J33" s="103"/>
      <c r="K33" s="141"/>
      <c r="L33" s="90"/>
      <c r="M33" s="90"/>
      <c r="N33" s="96" t="str">
        <f t="shared" si="0"/>
        <v/>
      </c>
      <c r="O33" s="14"/>
      <c r="P33" s="2"/>
      <c r="Q33" s="40" t="str">
        <f t="shared" si="1"/>
        <v/>
      </c>
      <c r="R33" s="2"/>
      <c r="S33" s="2"/>
      <c r="T33" s="2"/>
      <c r="U33" s="2"/>
    </row>
    <row r="34" spans="1:21">
      <c r="A34" s="2"/>
      <c r="B34" s="5"/>
      <c r="C34" s="12">
        <v>19</v>
      </c>
      <c r="D34" s="90"/>
      <c r="E34" s="90"/>
      <c r="F34" s="90"/>
      <c r="G34" s="90"/>
      <c r="H34" s="102"/>
      <c r="I34" s="142"/>
      <c r="J34" s="103"/>
      <c r="K34" s="141"/>
      <c r="L34" s="90"/>
      <c r="M34" s="90"/>
      <c r="N34" s="96" t="str">
        <f t="shared" si="0"/>
        <v/>
      </c>
      <c r="O34" s="14"/>
      <c r="P34" s="2"/>
      <c r="Q34" s="40" t="str">
        <f t="shared" si="1"/>
        <v/>
      </c>
      <c r="R34" s="2"/>
      <c r="S34" s="2"/>
      <c r="T34" s="2"/>
      <c r="U34" s="2"/>
    </row>
    <row r="35" spans="1:21">
      <c r="A35" s="2"/>
      <c r="B35" s="5"/>
      <c r="C35" s="12">
        <v>20</v>
      </c>
      <c r="D35" s="90"/>
      <c r="E35" s="90"/>
      <c r="F35" s="90"/>
      <c r="G35" s="90"/>
      <c r="H35" s="102"/>
      <c r="I35" s="142"/>
      <c r="J35" s="103"/>
      <c r="K35" s="141"/>
      <c r="L35" s="90"/>
      <c r="M35" s="90"/>
      <c r="N35" s="96" t="str">
        <f t="shared" si="0"/>
        <v/>
      </c>
      <c r="O35" s="14"/>
      <c r="P35" s="2"/>
      <c r="Q35" s="40" t="str">
        <f t="shared" si="1"/>
        <v/>
      </c>
      <c r="R35" s="2"/>
      <c r="S35" s="2"/>
      <c r="T35" s="2"/>
      <c r="U35" s="2"/>
    </row>
    <row r="36" spans="1:21">
      <c r="A36" s="2"/>
      <c r="B36" s="5"/>
      <c r="C36" s="12">
        <v>21</v>
      </c>
      <c r="D36" s="90"/>
      <c r="E36" s="90"/>
      <c r="F36" s="90"/>
      <c r="G36" s="90"/>
      <c r="H36" s="102"/>
      <c r="I36" s="142"/>
      <c r="J36" s="103"/>
      <c r="K36" s="141"/>
      <c r="L36" s="90"/>
      <c r="M36" s="90"/>
      <c r="N36" s="96" t="str">
        <f t="shared" si="0"/>
        <v/>
      </c>
      <c r="O36" s="14"/>
      <c r="P36" s="2"/>
      <c r="Q36" s="40" t="str">
        <f t="shared" si="1"/>
        <v/>
      </c>
      <c r="R36" s="2"/>
      <c r="S36" s="2"/>
      <c r="T36" s="2"/>
      <c r="U36" s="2"/>
    </row>
    <row r="37" spans="1:21">
      <c r="A37" s="2"/>
      <c r="B37" s="5"/>
      <c r="C37" s="12">
        <v>22</v>
      </c>
      <c r="D37" s="90"/>
      <c r="E37" s="90"/>
      <c r="F37" s="90"/>
      <c r="G37" s="90"/>
      <c r="H37" s="102"/>
      <c r="I37" s="142"/>
      <c r="J37" s="103"/>
      <c r="K37" s="141"/>
      <c r="L37" s="90"/>
      <c r="M37" s="90"/>
      <c r="N37" s="96" t="str">
        <f t="shared" si="0"/>
        <v/>
      </c>
      <c r="O37" s="14"/>
      <c r="P37" s="2"/>
      <c r="Q37" s="40" t="str">
        <f t="shared" si="1"/>
        <v/>
      </c>
      <c r="R37" s="2"/>
      <c r="S37" s="2"/>
      <c r="T37" s="2"/>
      <c r="U37" s="2"/>
    </row>
    <row r="38" spans="1:21">
      <c r="A38" s="2"/>
      <c r="B38" s="5"/>
      <c r="C38" s="12">
        <v>23</v>
      </c>
      <c r="D38" s="90"/>
      <c r="E38" s="90"/>
      <c r="F38" s="90"/>
      <c r="G38" s="90"/>
      <c r="H38" s="102"/>
      <c r="I38" s="142"/>
      <c r="J38" s="103"/>
      <c r="K38" s="141"/>
      <c r="L38" s="90"/>
      <c r="M38" s="90"/>
      <c r="N38" s="96" t="str">
        <f t="shared" si="0"/>
        <v/>
      </c>
      <c r="O38" s="14"/>
      <c r="P38" s="2"/>
      <c r="Q38" s="40" t="str">
        <f t="shared" si="1"/>
        <v/>
      </c>
      <c r="R38" s="2"/>
      <c r="S38" s="2"/>
      <c r="T38" s="2"/>
      <c r="U38" s="2"/>
    </row>
    <row r="39" spans="1:21">
      <c r="A39" s="2"/>
      <c r="B39" s="5"/>
      <c r="C39" s="12">
        <v>24</v>
      </c>
      <c r="D39" s="90"/>
      <c r="E39" s="90"/>
      <c r="F39" s="90"/>
      <c r="G39" s="90"/>
      <c r="H39" s="102"/>
      <c r="I39" s="142"/>
      <c r="J39" s="103"/>
      <c r="K39" s="141"/>
      <c r="L39" s="90"/>
      <c r="M39" s="90"/>
      <c r="N39" s="96" t="str">
        <f t="shared" si="0"/>
        <v/>
      </c>
      <c r="O39" s="14"/>
      <c r="P39" s="2"/>
      <c r="Q39" s="40" t="str">
        <f t="shared" si="1"/>
        <v/>
      </c>
      <c r="R39" s="2"/>
      <c r="S39" s="2"/>
      <c r="T39" s="2"/>
      <c r="U39" s="2"/>
    </row>
    <row r="40" spans="1:21">
      <c r="A40" s="2"/>
      <c r="B40" s="5"/>
      <c r="C40" s="12">
        <v>25</v>
      </c>
      <c r="D40" s="90"/>
      <c r="E40" s="90"/>
      <c r="F40" s="90"/>
      <c r="G40" s="90"/>
      <c r="H40" s="102"/>
      <c r="I40" s="142"/>
      <c r="J40" s="103"/>
      <c r="K40" s="141"/>
      <c r="L40" s="90"/>
      <c r="M40" s="90"/>
      <c r="N40" s="96" t="str">
        <f t="shared" si="0"/>
        <v/>
      </c>
      <c r="O40" s="14"/>
      <c r="P40" s="2"/>
      <c r="Q40" s="40" t="str">
        <f t="shared" si="1"/>
        <v/>
      </c>
      <c r="R40" s="2"/>
      <c r="S40" s="2"/>
      <c r="T40" s="2"/>
      <c r="U40" s="2"/>
    </row>
    <row r="41" spans="1:21">
      <c r="A41" s="2"/>
      <c r="B41" s="5"/>
      <c r="C41" s="12">
        <v>26</v>
      </c>
      <c r="D41" s="90"/>
      <c r="E41" s="90"/>
      <c r="F41" s="90"/>
      <c r="G41" s="90"/>
      <c r="H41" s="102"/>
      <c r="I41" s="142"/>
      <c r="J41" s="103"/>
      <c r="K41" s="141"/>
      <c r="L41" s="90"/>
      <c r="M41" s="90"/>
      <c r="N41" s="96" t="str">
        <f t="shared" si="0"/>
        <v/>
      </c>
      <c r="O41" s="14"/>
      <c r="P41" s="2"/>
      <c r="Q41" s="40" t="str">
        <f t="shared" si="1"/>
        <v/>
      </c>
      <c r="R41" s="2"/>
      <c r="S41" s="2"/>
      <c r="T41" s="2"/>
      <c r="U41" s="2"/>
    </row>
    <row r="42" spans="1:21">
      <c r="A42" s="2"/>
      <c r="B42" s="5"/>
      <c r="C42" s="12">
        <v>27</v>
      </c>
      <c r="D42" s="90"/>
      <c r="E42" s="90"/>
      <c r="F42" s="90"/>
      <c r="G42" s="90"/>
      <c r="H42" s="102"/>
      <c r="I42" s="142"/>
      <c r="J42" s="103"/>
      <c r="K42" s="141"/>
      <c r="L42" s="90"/>
      <c r="M42" s="90"/>
      <c r="N42" s="96" t="str">
        <f t="shared" si="0"/>
        <v/>
      </c>
      <c r="O42" s="14"/>
      <c r="P42" s="2"/>
      <c r="Q42" s="40" t="str">
        <f t="shared" si="1"/>
        <v/>
      </c>
      <c r="R42" s="2"/>
      <c r="S42" s="2"/>
      <c r="T42" s="2"/>
      <c r="U42" s="2"/>
    </row>
    <row r="43" spans="1:21">
      <c r="A43" s="2"/>
      <c r="B43" s="5"/>
      <c r="C43" s="12">
        <v>28</v>
      </c>
      <c r="D43" s="90"/>
      <c r="E43" s="90"/>
      <c r="F43" s="90"/>
      <c r="G43" s="90"/>
      <c r="H43" s="102"/>
      <c r="I43" s="142"/>
      <c r="J43" s="103"/>
      <c r="K43" s="141"/>
      <c r="L43" s="90"/>
      <c r="M43" s="90"/>
      <c r="N43" s="96" t="str">
        <f t="shared" si="0"/>
        <v/>
      </c>
      <c r="O43" s="14"/>
      <c r="P43" s="2"/>
      <c r="Q43" s="40" t="str">
        <f t="shared" si="1"/>
        <v/>
      </c>
      <c r="R43" s="2"/>
      <c r="S43" s="2"/>
      <c r="T43" s="2"/>
      <c r="U43" s="2"/>
    </row>
    <row r="44" spans="1:21">
      <c r="A44" s="2"/>
      <c r="B44" s="5"/>
      <c r="C44" s="12">
        <v>29</v>
      </c>
      <c r="D44" s="90"/>
      <c r="E44" s="90"/>
      <c r="F44" s="90"/>
      <c r="G44" s="90"/>
      <c r="H44" s="102"/>
      <c r="I44" s="142"/>
      <c r="J44" s="103"/>
      <c r="K44" s="141"/>
      <c r="L44" s="90"/>
      <c r="M44" s="90"/>
      <c r="N44" s="96" t="str">
        <f t="shared" si="0"/>
        <v/>
      </c>
      <c r="O44" s="14"/>
      <c r="P44" s="2"/>
      <c r="Q44" s="40" t="str">
        <f t="shared" si="1"/>
        <v/>
      </c>
      <c r="R44" s="2"/>
      <c r="S44" s="2"/>
      <c r="T44" s="2"/>
      <c r="U44" s="2"/>
    </row>
    <row r="45" spans="1:21">
      <c r="A45" s="2"/>
      <c r="B45" s="5"/>
      <c r="C45" s="12">
        <v>30</v>
      </c>
      <c r="D45" s="90"/>
      <c r="E45" s="90"/>
      <c r="F45" s="90"/>
      <c r="G45" s="90"/>
      <c r="H45" s="102"/>
      <c r="I45" s="142"/>
      <c r="J45" s="103"/>
      <c r="K45" s="141"/>
      <c r="L45" s="90"/>
      <c r="M45" s="90"/>
      <c r="N45" s="96" t="str">
        <f t="shared" si="0"/>
        <v/>
      </c>
      <c r="O45" s="14"/>
      <c r="P45" s="2"/>
      <c r="Q45" s="40" t="str">
        <f t="shared" si="1"/>
        <v/>
      </c>
      <c r="R45" s="2"/>
      <c r="S45" s="2"/>
      <c r="T45" s="2"/>
      <c r="U45" s="2"/>
    </row>
    <row r="46" spans="1:21">
      <c r="A46" s="2"/>
      <c r="B46" s="5"/>
      <c r="C46" s="12">
        <v>31</v>
      </c>
      <c r="D46" s="90"/>
      <c r="E46" s="90"/>
      <c r="F46" s="90"/>
      <c r="G46" s="90"/>
      <c r="H46" s="102"/>
      <c r="I46" s="142"/>
      <c r="J46" s="103"/>
      <c r="K46" s="141"/>
      <c r="L46" s="90"/>
      <c r="M46" s="90"/>
      <c r="N46" s="96" t="str">
        <f t="shared" si="0"/>
        <v/>
      </c>
      <c r="O46" s="14"/>
      <c r="P46" s="2"/>
      <c r="Q46" s="40" t="str">
        <f t="shared" si="1"/>
        <v/>
      </c>
      <c r="R46" s="2"/>
      <c r="S46" s="2"/>
      <c r="T46" s="2"/>
      <c r="U46" s="2"/>
    </row>
    <row r="47" spans="1:21">
      <c r="A47" s="2"/>
      <c r="B47" s="5"/>
      <c r="C47" s="12">
        <v>32</v>
      </c>
      <c r="D47" s="90"/>
      <c r="E47" s="90"/>
      <c r="F47" s="90"/>
      <c r="G47" s="90"/>
      <c r="H47" s="102"/>
      <c r="I47" s="142"/>
      <c r="J47" s="103"/>
      <c r="K47" s="141"/>
      <c r="L47" s="90"/>
      <c r="M47" s="90"/>
      <c r="N47" s="96" t="str">
        <f t="shared" si="0"/>
        <v/>
      </c>
      <c r="O47" s="14"/>
      <c r="P47" s="2"/>
      <c r="Q47" s="40" t="str">
        <f t="shared" si="1"/>
        <v/>
      </c>
      <c r="R47" s="2"/>
      <c r="S47" s="2"/>
      <c r="T47" s="2"/>
      <c r="U47" s="2"/>
    </row>
    <row r="48" spans="1:21">
      <c r="A48" s="2"/>
      <c r="B48" s="5"/>
      <c r="C48" s="12">
        <v>33</v>
      </c>
      <c r="D48" s="90"/>
      <c r="E48" s="90"/>
      <c r="F48" s="90"/>
      <c r="G48" s="90"/>
      <c r="H48" s="102"/>
      <c r="I48" s="142"/>
      <c r="J48" s="103"/>
      <c r="K48" s="141"/>
      <c r="L48" s="90"/>
      <c r="M48" s="90"/>
      <c r="N48" s="96" t="str">
        <f t="shared" ref="N48:N65" si="2">IF(NOT(ISBLANK(H48)),H48*8760*K48,"")</f>
        <v/>
      </c>
      <c r="O48" s="14"/>
      <c r="P48" s="2"/>
      <c r="Q48" s="40" t="str">
        <f t="shared" si="1"/>
        <v/>
      </c>
      <c r="R48" s="2"/>
      <c r="S48" s="2"/>
      <c r="T48" s="2"/>
      <c r="U48" s="2"/>
    </row>
    <row r="49" spans="1:21">
      <c r="A49" s="2"/>
      <c r="B49" s="5"/>
      <c r="C49" s="12">
        <v>34</v>
      </c>
      <c r="D49" s="90"/>
      <c r="E49" s="90"/>
      <c r="F49" s="90"/>
      <c r="G49" s="90"/>
      <c r="H49" s="102"/>
      <c r="I49" s="142"/>
      <c r="J49" s="103"/>
      <c r="K49" s="141"/>
      <c r="L49" s="90"/>
      <c r="M49" s="90"/>
      <c r="N49" s="96" t="str">
        <f t="shared" si="2"/>
        <v/>
      </c>
      <c r="O49" s="14"/>
      <c r="P49" s="2"/>
      <c r="Q49" s="40" t="str">
        <f t="shared" ref="Q49:Q66" si="3">IF(OR(AND(COUNTA(D49:L49)&gt;0,COUNTA(D49:L49)&lt;9),),"Required Information","")</f>
        <v/>
      </c>
      <c r="R49" s="2"/>
      <c r="S49" s="2"/>
      <c r="T49" s="2"/>
      <c r="U49" s="2"/>
    </row>
    <row r="50" spans="1:21">
      <c r="A50" s="2"/>
      <c r="B50" s="5"/>
      <c r="C50" s="12">
        <v>35</v>
      </c>
      <c r="D50" s="90"/>
      <c r="E50" s="90"/>
      <c r="F50" s="90"/>
      <c r="G50" s="90"/>
      <c r="H50" s="102"/>
      <c r="I50" s="142"/>
      <c r="J50" s="103"/>
      <c r="K50" s="141"/>
      <c r="L50" s="90"/>
      <c r="M50" s="90"/>
      <c r="N50" s="96" t="str">
        <f t="shared" si="2"/>
        <v/>
      </c>
      <c r="O50" s="14"/>
      <c r="P50" s="2"/>
      <c r="Q50" s="40" t="str">
        <f t="shared" si="3"/>
        <v/>
      </c>
      <c r="R50" s="2"/>
      <c r="S50" s="2"/>
      <c r="T50" s="2"/>
      <c r="U50" s="2"/>
    </row>
    <row r="51" spans="1:21">
      <c r="A51" s="2"/>
      <c r="B51" s="5"/>
      <c r="C51" s="12">
        <v>36</v>
      </c>
      <c r="D51" s="90"/>
      <c r="E51" s="90"/>
      <c r="F51" s="90"/>
      <c r="G51" s="90"/>
      <c r="H51" s="102"/>
      <c r="I51" s="142"/>
      <c r="J51" s="103"/>
      <c r="K51" s="141"/>
      <c r="L51" s="90"/>
      <c r="M51" s="90"/>
      <c r="N51" s="96" t="str">
        <f t="shared" si="2"/>
        <v/>
      </c>
      <c r="O51" s="14"/>
      <c r="P51" s="2"/>
      <c r="Q51" s="40" t="str">
        <f t="shared" si="3"/>
        <v/>
      </c>
      <c r="R51" s="2"/>
      <c r="S51" s="2"/>
      <c r="T51" s="2"/>
      <c r="U51" s="2"/>
    </row>
    <row r="52" spans="1:21">
      <c r="A52" s="2"/>
      <c r="B52" s="5"/>
      <c r="C52" s="12">
        <v>37</v>
      </c>
      <c r="D52" s="90"/>
      <c r="E52" s="90"/>
      <c r="F52" s="90"/>
      <c r="G52" s="90"/>
      <c r="H52" s="102"/>
      <c r="I52" s="142"/>
      <c r="J52" s="103"/>
      <c r="K52" s="141"/>
      <c r="L52" s="90"/>
      <c r="M52" s="90"/>
      <c r="N52" s="96" t="str">
        <f t="shared" si="2"/>
        <v/>
      </c>
      <c r="O52" s="14"/>
      <c r="P52" s="2"/>
      <c r="Q52" s="40" t="str">
        <f t="shared" si="3"/>
        <v/>
      </c>
      <c r="R52" s="2"/>
      <c r="S52" s="2"/>
      <c r="T52" s="2"/>
      <c r="U52" s="2"/>
    </row>
    <row r="53" spans="1:21">
      <c r="A53" s="2"/>
      <c r="B53" s="5"/>
      <c r="C53" s="12">
        <v>38</v>
      </c>
      <c r="D53" s="90"/>
      <c r="E53" s="90"/>
      <c r="F53" s="90"/>
      <c r="G53" s="90"/>
      <c r="H53" s="102"/>
      <c r="I53" s="142"/>
      <c r="J53" s="103"/>
      <c r="K53" s="141"/>
      <c r="L53" s="90"/>
      <c r="M53" s="90"/>
      <c r="N53" s="96" t="str">
        <f t="shared" si="2"/>
        <v/>
      </c>
      <c r="O53" s="14"/>
      <c r="P53" s="2"/>
      <c r="Q53" s="40" t="str">
        <f t="shared" si="3"/>
        <v/>
      </c>
      <c r="R53" s="2"/>
      <c r="S53" s="2"/>
      <c r="T53" s="2"/>
      <c r="U53" s="2"/>
    </row>
    <row r="54" spans="1:21">
      <c r="A54" s="2"/>
      <c r="B54" s="5"/>
      <c r="C54" s="12">
        <v>39</v>
      </c>
      <c r="D54" s="90"/>
      <c r="E54" s="90"/>
      <c r="F54" s="90"/>
      <c r="G54" s="90"/>
      <c r="H54" s="102"/>
      <c r="I54" s="142"/>
      <c r="J54" s="103"/>
      <c r="K54" s="141"/>
      <c r="L54" s="90"/>
      <c r="M54" s="90"/>
      <c r="N54" s="96" t="str">
        <f t="shared" si="2"/>
        <v/>
      </c>
      <c r="O54" s="14"/>
      <c r="P54" s="2"/>
      <c r="Q54" s="40" t="str">
        <f t="shared" si="3"/>
        <v/>
      </c>
      <c r="R54" s="2"/>
      <c r="S54" s="2"/>
      <c r="T54" s="2"/>
      <c r="U54" s="2"/>
    </row>
    <row r="55" spans="1:21">
      <c r="A55" s="2"/>
      <c r="B55" s="5"/>
      <c r="C55" s="12">
        <v>40</v>
      </c>
      <c r="D55" s="90"/>
      <c r="E55" s="90"/>
      <c r="F55" s="90"/>
      <c r="G55" s="90"/>
      <c r="H55" s="102"/>
      <c r="I55" s="142"/>
      <c r="J55" s="103"/>
      <c r="K55" s="141"/>
      <c r="L55" s="90"/>
      <c r="M55" s="90"/>
      <c r="N55" s="96" t="str">
        <f t="shared" si="2"/>
        <v/>
      </c>
      <c r="O55" s="14"/>
      <c r="P55" s="2"/>
      <c r="Q55" s="40" t="str">
        <f t="shared" si="3"/>
        <v/>
      </c>
      <c r="R55" s="2"/>
      <c r="S55" s="2"/>
      <c r="T55" s="2"/>
      <c r="U55" s="2"/>
    </row>
    <row r="56" spans="1:21">
      <c r="A56" s="2"/>
      <c r="B56" s="5"/>
      <c r="C56" s="12">
        <v>41</v>
      </c>
      <c r="D56" s="90"/>
      <c r="E56" s="90"/>
      <c r="F56" s="90"/>
      <c r="G56" s="90"/>
      <c r="H56" s="102"/>
      <c r="I56" s="142"/>
      <c r="J56" s="103"/>
      <c r="K56" s="141"/>
      <c r="L56" s="90"/>
      <c r="M56" s="90"/>
      <c r="N56" s="96" t="str">
        <f t="shared" si="2"/>
        <v/>
      </c>
      <c r="O56" s="14"/>
      <c r="P56" s="2"/>
      <c r="Q56" s="40" t="str">
        <f t="shared" si="3"/>
        <v/>
      </c>
      <c r="R56" s="2"/>
      <c r="S56" s="2"/>
      <c r="T56" s="2"/>
      <c r="U56" s="2"/>
    </row>
    <row r="57" spans="1:21">
      <c r="A57" s="2"/>
      <c r="B57" s="5"/>
      <c r="C57" s="12">
        <v>42</v>
      </c>
      <c r="D57" s="90"/>
      <c r="E57" s="90"/>
      <c r="F57" s="90"/>
      <c r="G57" s="90"/>
      <c r="H57" s="102"/>
      <c r="I57" s="142"/>
      <c r="J57" s="103"/>
      <c r="K57" s="141"/>
      <c r="L57" s="90"/>
      <c r="M57" s="90"/>
      <c r="N57" s="96" t="str">
        <f t="shared" si="2"/>
        <v/>
      </c>
      <c r="O57" s="14"/>
      <c r="P57" s="2"/>
      <c r="Q57" s="40" t="str">
        <f t="shared" si="3"/>
        <v/>
      </c>
      <c r="R57" s="2"/>
      <c r="S57" s="2"/>
      <c r="T57" s="2"/>
      <c r="U57" s="2"/>
    </row>
    <row r="58" spans="1:21">
      <c r="A58" s="2"/>
      <c r="B58" s="5"/>
      <c r="C58" s="12">
        <v>43</v>
      </c>
      <c r="D58" s="90"/>
      <c r="E58" s="90"/>
      <c r="F58" s="90"/>
      <c r="G58" s="90"/>
      <c r="H58" s="102"/>
      <c r="I58" s="142"/>
      <c r="J58" s="103"/>
      <c r="K58" s="141"/>
      <c r="L58" s="90"/>
      <c r="M58" s="90"/>
      <c r="N58" s="96" t="str">
        <f t="shared" si="2"/>
        <v/>
      </c>
      <c r="O58" s="14"/>
      <c r="P58" s="2"/>
      <c r="Q58" s="40" t="str">
        <f t="shared" si="3"/>
        <v/>
      </c>
      <c r="R58" s="2"/>
      <c r="S58" s="2"/>
      <c r="T58" s="2"/>
      <c r="U58" s="2"/>
    </row>
    <row r="59" spans="1:21">
      <c r="A59" s="2"/>
      <c r="B59" s="5"/>
      <c r="C59" s="12">
        <v>44</v>
      </c>
      <c r="D59" s="90"/>
      <c r="E59" s="90"/>
      <c r="F59" s="90"/>
      <c r="G59" s="90"/>
      <c r="H59" s="102"/>
      <c r="I59" s="142"/>
      <c r="J59" s="103"/>
      <c r="K59" s="141"/>
      <c r="L59" s="90"/>
      <c r="M59" s="90"/>
      <c r="N59" s="96" t="str">
        <f t="shared" si="2"/>
        <v/>
      </c>
      <c r="O59" s="14"/>
      <c r="P59" s="2"/>
      <c r="Q59" s="40" t="str">
        <f t="shared" si="3"/>
        <v/>
      </c>
      <c r="R59" s="2"/>
      <c r="S59" s="2"/>
      <c r="T59" s="2"/>
      <c r="U59" s="2"/>
    </row>
    <row r="60" spans="1:21">
      <c r="A60" s="2"/>
      <c r="B60" s="5"/>
      <c r="C60" s="12">
        <v>45</v>
      </c>
      <c r="D60" s="90"/>
      <c r="E60" s="90"/>
      <c r="F60" s="90"/>
      <c r="G60" s="90"/>
      <c r="H60" s="102"/>
      <c r="I60" s="142"/>
      <c r="J60" s="103"/>
      <c r="K60" s="141"/>
      <c r="L60" s="90"/>
      <c r="M60" s="90"/>
      <c r="N60" s="96" t="str">
        <f t="shared" si="2"/>
        <v/>
      </c>
      <c r="O60" s="14"/>
      <c r="P60" s="2"/>
      <c r="Q60" s="40" t="str">
        <f t="shared" si="3"/>
        <v/>
      </c>
      <c r="R60" s="2"/>
      <c r="S60" s="2"/>
      <c r="T60" s="2"/>
      <c r="U60" s="2"/>
    </row>
    <row r="61" spans="1:21">
      <c r="A61" s="2"/>
      <c r="B61" s="5"/>
      <c r="C61" s="12">
        <v>46</v>
      </c>
      <c r="D61" s="90"/>
      <c r="E61" s="90"/>
      <c r="F61" s="90"/>
      <c r="G61" s="90"/>
      <c r="H61" s="102"/>
      <c r="I61" s="142"/>
      <c r="J61" s="103"/>
      <c r="K61" s="141"/>
      <c r="L61" s="90"/>
      <c r="M61" s="90"/>
      <c r="N61" s="96" t="str">
        <f t="shared" si="2"/>
        <v/>
      </c>
      <c r="O61" s="14"/>
      <c r="P61" s="2"/>
      <c r="Q61" s="40" t="str">
        <f t="shared" si="3"/>
        <v/>
      </c>
      <c r="R61" s="2"/>
      <c r="S61" s="2"/>
      <c r="T61" s="2"/>
      <c r="U61" s="2"/>
    </row>
    <row r="62" spans="1:21">
      <c r="A62" s="2"/>
      <c r="B62" s="5"/>
      <c r="C62" s="12">
        <v>47</v>
      </c>
      <c r="D62" s="90"/>
      <c r="E62" s="90"/>
      <c r="F62" s="90"/>
      <c r="G62" s="90"/>
      <c r="H62" s="102"/>
      <c r="I62" s="142"/>
      <c r="J62" s="103"/>
      <c r="K62" s="141"/>
      <c r="L62" s="90"/>
      <c r="M62" s="90"/>
      <c r="N62" s="96" t="str">
        <f t="shared" si="2"/>
        <v/>
      </c>
      <c r="O62" s="14"/>
      <c r="P62" s="2"/>
      <c r="Q62" s="40" t="str">
        <f t="shared" si="3"/>
        <v/>
      </c>
      <c r="R62" s="2"/>
      <c r="S62" s="2"/>
      <c r="T62" s="2"/>
      <c r="U62" s="2"/>
    </row>
    <row r="63" spans="1:21">
      <c r="A63" s="2"/>
      <c r="B63" s="5"/>
      <c r="C63" s="12">
        <v>48</v>
      </c>
      <c r="D63" s="90"/>
      <c r="E63" s="90"/>
      <c r="F63" s="90"/>
      <c r="G63" s="90"/>
      <c r="H63" s="102"/>
      <c r="I63" s="142"/>
      <c r="J63" s="103"/>
      <c r="K63" s="141"/>
      <c r="L63" s="90"/>
      <c r="M63" s="90"/>
      <c r="N63" s="96" t="str">
        <f t="shared" si="2"/>
        <v/>
      </c>
      <c r="O63" s="14"/>
      <c r="P63" s="2"/>
      <c r="Q63" s="40" t="str">
        <f t="shared" si="3"/>
        <v/>
      </c>
      <c r="R63" s="2"/>
      <c r="S63" s="2"/>
      <c r="T63" s="2"/>
      <c r="U63" s="2"/>
    </row>
    <row r="64" spans="1:21">
      <c r="A64" s="2"/>
      <c r="B64" s="5"/>
      <c r="C64" s="12">
        <v>49</v>
      </c>
      <c r="D64" s="90"/>
      <c r="E64" s="90"/>
      <c r="F64" s="90"/>
      <c r="G64" s="90"/>
      <c r="H64" s="102"/>
      <c r="I64" s="142"/>
      <c r="J64" s="103"/>
      <c r="K64" s="141"/>
      <c r="L64" s="90"/>
      <c r="M64" s="90"/>
      <c r="N64" s="96" t="str">
        <f t="shared" si="2"/>
        <v/>
      </c>
      <c r="O64" s="14"/>
      <c r="P64" s="2"/>
      <c r="Q64" s="40" t="str">
        <f t="shared" si="3"/>
        <v/>
      </c>
      <c r="R64" s="2"/>
      <c r="S64" s="2"/>
      <c r="T64" s="2"/>
      <c r="U64" s="2"/>
    </row>
    <row r="65" spans="1:21">
      <c r="A65" s="2"/>
      <c r="B65" s="5"/>
      <c r="C65" s="12">
        <v>50</v>
      </c>
      <c r="D65" s="90"/>
      <c r="E65" s="90"/>
      <c r="F65" s="90"/>
      <c r="G65" s="90"/>
      <c r="H65" s="102"/>
      <c r="I65" s="142"/>
      <c r="J65" s="103"/>
      <c r="K65" s="141"/>
      <c r="L65" s="90"/>
      <c r="M65" s="90"/>
      <c r="N65" s="96" t="str">
        <f t="shared" si="2"/>
        <v/>
      </c>
      <c r="O65" s="14"/>
      <c r="P65" s="2"/>
      <c r="Q65" s="40" t="str">
        <f t="shared" si="3"/>
        <v/>
      </c>
      <c r="R65" s="2"/>
      <c r="S65" s="2"/>
      <c r="T65" s="2"/>
      <c r="U65" s="2"/>
    </row>
    <row r="66" spans="1:21">
      <c r="A66" s="2"/>
      <c r="B66" s="5"/>
      <c r="C66" s="11"/>
      <c r="D66" s="11"/>
      <c r="E66" s="11"/>
      <c r="F66" s="11"/>
      <c r="G66" s="11"/>
      <c r="H66" s="11"/>
      <c r="I66" s="11"/>
      <c r="J66" s="11"/>
      <c r="K66" s="11"/>
      <c r="L66" s="11"/>
      <c r="M66" s="11"/>
      <c r="N66" s="11"/>
      <c r="O66" s="6"/>
      <c r="P66" s="2"/>
      <c r="Q66" s="2" t="str">
        <f t="shared" si="3"/>
        <v/>
      </c>
      <c r="R66" s="2"/>
      <c r="S66" s="2"/>
      <c r="T66" s="2"/>
      <c r="U66" s="2"/>
    </row>
    <row r="67" spans="1:21">
      <c r="A67" s="2"/>
      <c r="B67" s="7"/>
      <c r="C67" s="8"/>
      <c r="D67" s="8"/>
      <c r="E67" s="8"/>
      <c r="F67" s="8"/>
      <c r="G67" s="8"/>
      <c r="H67" s="8"/>
      <c r="I67" s="8"/>
      <c r="J67" s="8"/>
      <c r="K67" s="8"/>
      <c r="L67" s="8"/>
      <c r="M67" s="8"/>
      <c r="N67" s="8"/>
      <c r="O67" s="9"/>
      <c r="P67" s="2"/>
      <c r="Q67" s="2"/>
      <c r="R67" s="2"/>
      <c r="S67" s="2"/>
      <c r="T67" s="2"/>
      <c r="U67" s="2"/>
    </row>
    <row r="68" spans="1:21">
      <c r="A68" s="2"/>
      <c r="B68" s="2"/>
      <c r="C68" s="2"/>
      <c r="D68" s="2"/>
      <c r="E68" s="2"/>
      <c r="F68" s="2"/>
      <c r="G68" s="2"/>
      <c r="H68" s="2"/>
      <c r="I68" s="2"/>
      <c r="J68" s="2"/>
      <c r="K68" s="2"/>
      <c r="L68" s="2"/>
      <c r="M68" s="2"/>
      <c r="N68" s="2"/>
      <c r="O68" s="2"/>
      <c r="P68" s="2"/>
      <c r="Q68" s="2"/>
      <c r="R68" s="2"/>
      <c r="S68" s="2"/>
      <c r="T68" s="2"/>
      <c r="U68" s="2"/>
    </row>
    <row r="69" spans="1:21">
      <c r="A69" s="2"/>
      <c r="B69" s="2"/>
      <c r="C69" s="2"/>
      <c r="D69" s="2"/>
      <c r="E69" s="2"/>
      <c r="F69" s="2"/>
      <c r="G69" s="2"/>
      <c r="H69" s="2"/>
      <c r="I69" s="2"/>
      <c r="J69" s="2"/>
      <c r="K69" s="2"/>
      <c r="L69" s="2"/>
      <c r="M69" s="2"/>
      <c r="N69" s="2"/>
      <c r="O69" s="2"/>
      <c r="P69" s="2"/>
      <c r="Q69" s="2"/>
      <c r="R69" s="2"/>
      <c r="S69" s="2"/>
      <c r="T69" s="2"/>
      <c r="U69" s="2"/>
    </row>
    <row r="70" spans="1:21">
      <c r="A70" s="2"/>
      <c r="B70" s="2"/>
      <c r="C70" s="2"/>
      <c r="D70" s="2"/>
      <c r="E70" s="2"/>
      <c r="F70" s="2"/>
      <c r="G70" s="2"/>
      <c r="H70" s="2"/>
      <c r="I70" s="2"/>
      <c r="J70" s="2"/>
      <c r="K70" s="2"/>
      <c r="L70" s="2"/>
      <c r="M70" s="2"/>
      <c r="N70" s="2"/>
      <c r="O70" s="2"/>
      <c r="P70" s="2"/>
      <c r="Q70" s="2"/>
      <c r="R70" s="2"/>
      <c r="S70" s="2"/>
      <c r="T70" s="2"/>
      <c r="U70" s="2"/>
    </row>
    <row r="71" spans="1:21">
      <c r="A71" s="2"/>
      <c r="B71" s="2"/>
      <c r="C71" s="2"/>
      <c r="D71" s="2"/>
      <c r="E71" s="2"/>
      <c r="F71" s="2"/>
      <c r="G71" s="2"/>
      <c r="H71" s="2"/>
      <c r="I71" s="2"/>
      <c r="J71" s="2"/>
      <c r="K71" s="2"/>
      <c r="L71" s="2"/>
      <c r="M71" s="2"/>
      <c r="N71" s="2"/>
      <c r="O71" s="2"/>
      <c r="P71" s="2"/>
      <c r="Q71" s="2"/>
      <c r="R71" s="2"/>
      <c r="S71" s="2"/>
      <c r="T71" s="2"/>
      <c r="U71" s="2"/>
    </row>
    <row r="72" spans="1:21">
      <c r="A72" s="2"/>
      <c r="B72" s="2"/>
      <c r="C72" s="2"/>
      <c r="D72" s="2"/>
      <c r="E72" s="2"/>
      <c r="F72" s="2"/>
      <c r="G72" s="2"/>
      <c r="H72" s="2"/>
      <c r="I72" s="2"/>
      <c r="J72" s="2"/>
      <c r="K72" s="2"/>
      <c r="L72" s="2"/>
      <c r="M72" s="2"/>
      <c r="N72" s="2"/>
      <c r="O72" s="2"/>
      <c r="P72" s="2"/>
      <c r="Q72" s="2"/>
      <c r="R72" s="2"/>
      <c r="S72" s="2"/>
      <c r="T72" s="2"/>
      <c r="U72" s="2"/>
    </row>
    <row r="73" spans="1:21">
      <c r="A73" s="2"/>
      <c r="B73" s="2"/>
      <c r="C73" s="2"/>
      <c r="D73" s="2"/>
      <c r="E73" s="2"/>
      <c r="F73" s="2"/>
      <c r="G73" s="2"/>
      <c r="H73" s="2"/>
      <c r="I73" s="2"/>
      <c r="J73" s="2"/>
      <c r="K73" s="2"/>
      <c r="L73" s="2"/>
      <c r="M73" s="2"/>
      <c r="N73" s="2"/>
      <c r="O73" s="2"/>
      <c r="P73" s="2"/>
      <c r="Q73" s="2"/>
      <c r="R73" s="2"/>
      <c r="S73" s="2"/>
      <c r="T73" s="2"/>
      <c r="U73" s="2"/>
    </row>
    <row r="74" spans="1:21">
      <c r="A74" s="2"/>
      <c r="B74" s="2"/>
      <c r="C74" s="2"/>
      <c r="D74" s="2"/>
      <c r="E74" s="2"/>
      <c r="F74" s="2"/>
      <c r="G74" s="2"/>
      <c r="H74" s="2"/>
      <c r="I74" s="2"/>
      <c r="J74" s="2"/>
      <c r="K74" s="2"/>
      <c r="L74" s="2"/>
      <c r="M74" s="2"/>
      <c r="N74" s="2"/>
      <c r="O74" s="2"/>
      <c r="P74" s="2"/>
      <c r="Q74" s="2"/>
      <c r="R74" s="2"/>
      <c r="S74" s="2"/>
      <c r="T74" s="2"/>
      <c r="U74" s="2"/>
    </row>
    <row r="75" spans="1:21">
      <c r="A75" s="2"/>
      <c r="B75" s="2"/>
      <c r="C75" s="2"/>
      <c r="D75" s="2"/>
      <c r="E75" s="2"/>
      <c r="F75" s="2"/>
      <c r="G75" s="2"/>
      <c r="H75" s="2"/>
      <c r="I75" s="2"/>
      <c r="J75" s="2"/>
      <c r="K75" s="2"/>
      <c r="L75" s="2"/>
      <c r="M75" s="2"/>
      <c r="N75" s="2"/>
      <c r="O75" s="2"/>
      <c r="P75" s="2"/>
      <c r="Q75" s="2"/>
      <c r="R75" s="2"/>
      <c r="S75" s="2"/>
      <c r="T75" s="2"/>
      <c r="U75" s="2"/>
    </row>
    <row r="76" spans="1:21">
      <c r="A76" s="2"/>
      <c r="B76" s="2"/>
      <c r="C76" s="2"/>
      <c r="D76" s="2"/>
      <c r="E76" s="2"/>
      <c r="F76" s="2"/>
      <c r="G76" s="2"/>
      <c r="H76" s="2"/>
      <c r="I76" s="2"/>
      <c r="J76" s="2"/>
      <c r="K76" s="2"/>
      <c r="L76" s="2"/>
      <c r="M76" s="2"/>
      <c r="N76" s="2"/>
      <c r="O76" s="2"/>
      <c r="P76" s="2"/>
      <c r="Q76" s="2"/>
      <c r="R76" s="2"/>
      <c r="S76" s="2"/>
      <c r="T76" s="2"/>
      <c r="U76" s="2"/>
    </row>
    <row r="77" spans="1:21">
      <c r="A77" s="2"/>
      <c r="B77" s="2"/>
      <c r="C77" s="2"/>
      <c r="D77" s="2"/>
      <c r="E77" s="2"/>
      <c r="F77" s="2"/>
      <c r="G77" s="2"/>
      <c r="H77" s="2"/>
      <c r="I77" s="2"/>
      <c r="J77" s="2"/>
      <c r="K77" s="2"/>
      <c r="L77" s="2"/>
      <c r="M77" s="2"/>
      <c r="N77" s="2"/>
      <c r="O77" s="2"/>
      <c r="P77" s="2"/>
      <c r="Q77" s="2"/>
      <c r="R77" s="2"/>
      <c r="S77" s="2"/>
      <c r="T77" s="2"/>
      <c r="U77" s="2"/>
    </row>
    <row r="78" spans="1:21">
      <c r="A78" s="2"/>
      <c r="B78" s="2"/>
      <c r="C78" s="2"/>
      <c r="D78" s="2"/>
      <c r="E78" s="2"/>
      <c r="F78" s="2"/>
      <c r="G78" s="2"/>
      <c r="H78" s="2"/>
      <c r="I78" s="2"/>
      <c r="J78" s="2"/>
      <c r="K78" s="2"/>
      <c r="L78" s="2"/>
      <c r="M78" s="2"/>
      <c r="N78" s="2"/>
      <c r="O78" s="2"/>
      <c r="P78" s="2"/>
      <c r="Q78" s="2"/>
      <c r="R78" s="2"/>
      <c r="S78" s="2"/>
      <c r="T78" s="2"/>
      <c r="U78" s="2"/>
    </row>
    <row r="79" spans="1:21">
      <c r="A79" s="2"/>
      <c r="B79" s="2"/>
      <c r="C79" s="2"/>
      <c r="D79" s="2"/>
      <c r="E79" s="2"/>
      <c r="F79" s="2"/>
      <c r="G79" s="2"/>
      <c r="H79" s="2"/>
      <c r="I79" s="2"/>
      <c r="J79" s="2"/>
      <c r="K79" s="2"/>
      <c r="L79" s="2"/>
      <c r="M79" s="2"/>
      <c r="N79" s="2"/>
      <c r="O79" s="2"/>
      <c r="P79" s="2"/>
      <c r="Q79" s="2"/>
      <c r="R79" s="2"/>
      <c r="S79" s="2"/>
      <c r="T79" s="2"/>
      <c r="U79" s="2"/>
    </row>
    <row r="80" spans="1:21">
      <c r="A80" s="2"/>
      <c r="B80" s="2"/>
      <c r="C80" s="2"/>
      <c r="D80" s="2"/>
      <c r="E80" s="2"/>
      <c r="F80" s="2"/>
      <c r="G80" s="2"/>
      <c r="H80" s="2"/>
      <c r="I80" s="2"/>
      <c r="J80" s="2"/>
      <c r="K80" s="2"/>
      <c r="L80" s="2"/>
      <c r="M80" s="2"/>
      <c r="N80" s="2"/>
      <c r="O80" s="2"/>
      <c r="P80" s="2"/>
      <c r="Q80" s="2"/>
      <c r="R80" s="2"/>
      <c r="S80" s="2"/>
      <c r="T80" s="2"/>
      <c r="U80" s="2"/>
    </row>
    <row r="81" spans="1:21">
      <c r="A81" s="2"/>
      <c r="B81" s="2"/>
      <c r="C81" s="2"/>
      <c r="D81" s="2"/>
      <c r="E81" s="2"/>
      <c r="F81" s="2"/>
      <c r="G81" s="2"/>
      <c r="H81" s="2"/>
      <c r="I81" s="2"/>
      <c r="J81" s="2"/>
      <c r="K81" s="2"/>
      <c r="L81" s="2"/>
      <c r="M81" s="2"/>
      <c r="N81" s="2"/>
      <c r="O81" s="2"/>
      <c r="P81" s="2"/>
      <c r="Q81" s="2"/>
      <c r="R81" s="2"/>
      <c r="S81" s="2"/>
      <c r="T81" s="2"/>
      <c r="U81" s="2"/>
    </row>
    <row r="82" spans="1:21">
      <c r="A82" s="2"/>
      <c r="B82" s="2"/>
      <c r="C82" s="2"/>
      <c r="D82" s="2"/>
      <c r="E82" s="2"/>
      <c r="F82" s="2"/>
      <c r="G82" s="2"/>
      <c r="H82" s="2"/>
      <c r="I82" s="2"/>
      <c r="J82" s="2"/>
      <c r="K82" s="2"/>
      <c r="L82" s="2"/>
      <c r="M82" s="2"/>
      <c r="N82" s="2"/>
      <c r="O82" s="2"/>
      <c r="P82" s="2"/>
      <c r="Q82" s="2"/>
      <c r="R82" s="2"/>
      <c r="S82" s="2"/>
      <c r="T82" s="2"/>
      <c r="U82" s="2"/>
    </row>
    <row r="83" spans="1:21">
      <c r="A83" s="2"/>
      <c r="B83" s="2"/>
      <c r="C83" s="2"/>
      <c r="D83" s="2"/>
      <c r="E83" s="2"/>
      <c r="F83" s="2"/>
      <c r="G83" s="2"/>
      <c r="H83" s="2"/>
      <c r="I83" s="2"/>
      <c r="J83" s="2"/>
      <c r="K83" s="2"/>
      <c r="L83" s="2"/>
      <c r="M83" s="2"/>
      <c r="N83" s="2"/>
      <c r="O83" s="2"/>
      <c r="P83" s="2"/>
      <c r="Q83" s="2"/>
      <c r="R83" s="2"/>
      <c r="S83" s="2"/>
      <c r="T83" s="2"/>
      <c r="U83" s="2"/>
    </row>
    <row r="84" spans="1:21">
      <c r="A84" s="2"/>
      <c r="B84" s="2"/>
      <c r="C84" s="2"/>
      <c r="D84" s="2"/>
      <c r="E84" s="2"/>
      <c r="F84" s="2"/>
      <c r="G84" s="2"/>
      <c r="H84" s="2"/>
      <c r="I84" s="2"/>
      <c r="J84" s="2"/>
      <c r="K84" s="2"/>
      <c r="L84" s="2"/>
      <c r="M84" s="2"/>
      <c r="N84" s="2"/>
      <c r="O84" s="2"/>
      <c r="P84" s="2"/>
      <c r="Q84" s="2"/>
      <c r="R84" s="2"/>
      <c r="S84" s="2"/>
      <c r="T84" s="2"/>
      <c r="U84" s="2"/>
    </row>
    <row r="85" spans="1:21">
      <c r="A85" s="2"/>
      <c r="B85" s="2"/>
      <c r="C85" s="2"/>
      <c r="D85" s="2"/>
      <c r="E85" s="2"/>
      <c r="F85" s="2"/>
      <c r="G85" s="2"/>
      <c r="H85" s="2"/>
      <c r="I85" s="2"/>
      <c r="J85" s="2"/>
      <c r="K85" s="2"/>
      <c r="L85" s="2"/>
      <c r="M85" s="2"/>
      <c r="N85" s="2"/>
      <c r="O85" s="2"/>
      <c r="P85" s="2"/>
      <c r="Q85" s="2"/>
      <c r="R85" s="2"/>
      <c r="S85" s="2"/>
      <c r="T85" s="2"/>
      <c r="U85" s="2"/>
    </row>
    <row r="86" spans="1:21">
      <c r="A86" s="2"/>
      <c r="B86" s="2"/>
      <c r="C86" s="2"/>
      <c r="D86" s="2"/>
      <c r="E86" s="2"/>
      <c r="F86" s="2"/>
      <c r="G86" s="2"/>
      <c r="H86" s="2"/>
      <c r="I86" s="2"/>
      <c r="J86" s="2"/>
      <c r="K86" s="2"/>
      <c r="L86" s="2"/>
      <c r="M86" s="2"/>
      <c r="N86" s="2"/>
      <c r="O86" s="2"/>
      <c r="P86" s="2"/>
      <c r="Q86" s="2"/>
      <c r="R86" s="2"/>
      <c r="S86" s="2"/>
      <c r="T86" s="2"/>
      <c r="U86" s="2"/>
    </row>
    <row r="87" spans="1:21">
      <c r="A87" s="2"/>
      <c r="B87" s="2"/>
      <c r="C87" s="2"/>
      <c r="D87" s="2"/>
      <c r="E87" s="2"/>
      <c r="F87" s="2"/>
      <c r="G87" s="2"/>
      <c r="H87" s="2"/>
      <c r="I87" s="2"/>
      <c r="J87" s="2"/>
      <c r="K87" s="2"/>
      <c r="L87" s="2"/>
      <c r="M87" s="2"/>
      <c r="N87" s="2"/>
      <c r="O87" s="2"/>
      <c r="P87" s="2"/>
      <c r="Q87" s="2"/>
      <c r="R87" s="2"/>
      <c r="S87" s="2"/>
      <c r="T87" s="2"/>
      <c r="U87" s="2"/>
    </row>
    <row r="88" spans="1:21">
      <c r="A88" s="2"/>
      <c r="B88" s="2"/>
      <c r="C88" s="2"/>
      <c r="D88" s="2"/>
      <c r="E88" s="2"/>
      <c r="F88" s="2"/>
      <c r="G88" s="2"/>
      <c r="H88" s="2"/>
      <c r="I88" s="2"/>
      <c r="J88" s="2"/>
      <c r="K88" s="2"/>
      <c r="L88" s="2"/>
      <c r="M88" s="2"/>
      <c r="N88" s="2"/>
      <c r="O88" s="2"/>
      <c r="P88" s="2"/>
      <c r="Q88" s="2"/>
      <c r="R88" s="2"/>
      <c r="S88" s="2"/>
      <c r="T88" s="2"/>
      <c r="U88" s="2"/>
    </row>
    <row r="89" spans="1:21">
      <c r="A89" s="2"/>
      <c r="B89" s="2"/>
      <c r="C89" s="2"/>
      <c r="D89" s="2"/>
      <c r="E89" s="2"/>
      <c r="F89" s="2"/>
      <c r="G89" s="2"/>
      <c r="H89" s="2"/>
      <c r="I89" s="2"/>
      <c r="J89" s="2"/>
      <c r="K89" s="2"/>
      <c r="L89" s="2"/>
      <c r="M89" s="2"/>
      <c r="N89" s="2"/>
      <c r="O89" s="2"/>
      <c r="P89" s="2"/>
      <c r="Q89" s="2"/>
      <c r="R89" s="2"/>
      <c r="S89" s="2"/>
      <c r="T89" s="2"/>
      <c r="U89" s="2"/>
    </row>
    <row r="90" spans="1:21">
      <c r="A90" s="2"/>
      <c r="B90" s="2"/>
      <c r="C90" s="2"/>
      <c r="D90" s="2"/>
      <c r="E90" s="2"/>
      <c r="F90" s="2"/>
      <c r="G90" s="2"/>
      <c r="H90" s="2"/>
      <c r="I90" s="2"/>
      <c r="J90" s="2"/>
      <c r="K90" s="2"/>
      <c r="L90" s="2"/>
      <c r="M90" s="2"/>
      <c r="N90" s="2"/>
      <c r="O90" s="2"/>
      <c r="P90" s="2"/>
      <c r="Q90" s="2"/>
      <c r="R90" s="2"/>
      <c r="S90" s="2"/>
      <c r="T90" s="2"/>
      <c r="U90" s="2"/>
    </row>
    <row r="91" spans="1:21">
      <c r="A91" s="2"/>
      <c r="B91" s="2"/>
      <c r="C91" s="2"/>
      <c r="D91" s="2"/>
      <c r="E91" s="2"/>
      <c r="F91" s="2"/>
      <c r="G91" s="2"/>
      <c r="H91" s="2"/>
      <c r="I91" s="2"/>
      <c r="J91" s="2"/>
      <c r="K91" s="2"/>
      <c r="L91" s="2"/>
      <c r="M91" s="2"/>
      <c r="N91" s="2"/>
      <c r="O91" s="2"/>
      <c r="P91" s="2"/>
      <c r="Q91" s="2"/>
      <c r="R91" s="2"/>
      <c r="S91" s="2"/>
      <c r="T91" s="2"/>
      <c r="U91" s="2"/>
    </row>
    <row r="92" spans="1:21">
      <c r="A92" s="2"/>
      <c r="B92" s="2"/>
      <c r="C92" s="2"/>
      <c r="D92" s="2"/>
      <c r="E92" s="2"/>
      <c r="F92" s="2"/>
      <c r="G92" s="2"/>
      <c r="H92" s="2"/>
      <c r="I92" s="2"/>
      <c r="J92" s="2"/>
      <c r="K92" s="2"/>
      <c r="L92" s="2"/>
      <c r="M92" s="2"/>
      <c r="N92" s="2"/>
      <c r="O92" s="2"/>
      <c r="P92" s="2"/>
      <c r="Q92" s="2"/>
      <c r="R92" s="2"/>
      <c r="S92" s="2"/>
      <c r="T92" s="2"/>
      <c r="U92" s="2"/>
    </row>
    <row r="93" spans="1:21">
      <c r="A93" s="2"/>
      <c r="B93" s="2"/>
      <c r="C93" s="2"/>
      <c r="D93" s="2"/>
      <c r="E93" s="2"/>
      <c r="F93" s="2"/>
      <c r="G93" s="2"/>
      <c r="H93" s="2"/>
      <c r="I93" s="2"/>
      <c r="J93" s="2"/>
      <c r="K93" s="2"/>
      <c r="L93" s="2"/>
      <c r="M93" s="2"/>
      <c r="N93" s="2"/>
      <c r="O93" s="2"/>
      <c r="P93" s="2"/>
      <c r="Q93" s="2"/>
      <c r="R93" s="2"/>
      <c r="S93" s="2"/>
      <c r="T93" s="2"/>
      <c r="U93" s="2"/>
    </row>
    <row r="94" spans="1:21">
      <c r="A94" s="2"/>
      <c r="B94" s="2"/>
      <c r="C94" s="2"/>
      <c r="D94" s="2"/>
      <c r="E94" s="2"/>
      <c r="F94" s="2"/>
      <c r="G94" s="2"/>
      <c r="H94" s="2"/>
      <c r="I94" s="2"/>
      <c r="J94" s="2"/>
      <c r="K94" s="2"/>
      <c r="L94" s="2"/>
      <c r="M94" s="2"/>
      <c r="N94" s="2"/>
      <c r="O94" s="2"/>
      <c r="P94" s="2"/>
      <c r="Q94" s="2"/>
      <c r="R94" s="2"/>
      <c r="S94" s="2"/>
      <c r="T94" s="2"/>
      <c r="U94" s="2"/>
    </row>
    <row r="95" spans="1:21">
      <c r="A95" s="2"/>
      <c r="B95" s="2"/>
      <c r="C95" s="2"/>
      <c r="D95" s="2"/>
      <c r="E95" s="2"/>
      <c r="F95" s="2"/>
      <c r="G95" s="2"/>
      <c r="H95" s="2"/>
      <c r="I95" s="2"/>
      <c r="J95" s="2"/>
      <c r="K95" s="2"/>
      <c r="L95" s="2"/>
      <c r="M95" s="2"/>
      <c r="N95" s="2"/>
      <c r="O95" s="2"/>
      <c r="P95" s="2"/>
      <c r="Q95" s="2"/>
      <c r="R95" s="2"/>
      <c r="S95" s="2"/>
      <c r="T95" s="2"/>
      <c r="U95" s="2"/>
    </row>
    <row r="96" spans="1:21">
      <c r="A96" s="2"/>
      <c r="B96" s="2"/>
      <c r="C96" s="2"/>
      <c r="D96" s="2"/>
      <c r="E96" s="2"/>
      <c r="F96" s="2"/>
      <c r="G96" s="2"/>
      <c r="H96" s="2"/>
      <c r="I96" s="2"/>
      <c r="J96" s="2"/>
      <c r="K96" s="2"/>
      <c r="L96" s="2"/>
      <c r="M96" s="2"/>
      <c r="N96" s="2"/>
      <c r="O96" s="2"/>
      <c r="P96" s="2"/>
      <c r="Q96" s="2"/>
      <c r="R96" s="2"/>
      <c r="S96" s="2"/>
      <c r="T96" s="2"/>
      <c r="U96" s="2"/>
    </row>
    <row r="97" spans="1:21">
      <c r="A97" s="2"/>
      <c r="B97" s="2"/>
      <c r="C97" s="2"/>
      <c r="D97" s="2"/>
      <c r="E97" s="2"/>
      <c r="F97" s="2"/>
      <c r="G97" s="2"/>
      <c r="H97" s="2"/>
      <c r="I97" s="2"/>
      <c r="J97" s="2"/>
      <c r="K97" s="2"/>
      <c r="L97" s="2"/>
      <c r="M97" s="2"/>
      <c r="N97" s="2"/>
      <c r="O97" s="2"/>
      <c r="P97" s="2"/>
      <c r="Q97" s="2"/>
      <c r="R97" s="2"/>
      <c r="S97" s="2"/>
      <c r="T97" s="2"/>
      <c r="U97" s="2"/>
    </row>
    <row r="98" spans="1:21">
      <c r="A98" s="2"/>
      <c r="B98" s="2"/>
      <c r="C98" s="2"/>
      <c r="D98" s="2"/>
      <c r="E98" s="2"/>
      <c r="F98" s="2"/>
      <c r="G98" s="2"/>
      <c r="H98" s="2"/>
      <c r="I98" s="2"/>
      <c r="J98" s="2"/>
      <c r="K98" s="2"/>
      <c r="L98" s="2"/>
      <c r="M98" s="2"/>
      <c r="N98" s="2"/>
      <c r="O98" s="2"/>
      <c r="P98" s="2"/>
      <c r="Q98" s="2"/>
      <c r="R98" s="2"/>
      <c r="S98" s="2"/>
      <c r="T98" s="2"/>
      <c r="U98" s="2"/>
    </row>
    <row r="99" spans="1:21">
      <c r="A99" s="2"/>
      <c r="B99" s="2"/>
      <c r="C99" s="2"/>
      <c r="D99" s="2"/>
      <c r="E99" s="2"/>
      <c r="F99" s="2"/>
      <c r="G99" s="2"/>
      <c r="H99" s="2"/>
      <c r="I99" s="2"/>
      <c r="J99" s="2"/>
      <c r="K99" s="2"/>
      <c r="L99" s="2"/>
      <c r="M99" s="2"/>
      <c r="N99" s="2"/>
      <c r="O99" s="2"/>
      <c r="P99" s="2"/>
      <c r="Q99" s="2"/>
      <c r="R99" s="2"/>
      <c r="S99" s="2"/>
      <c r="T99" s="2"/>
      <c r="U99" s="2"/>
    </row>
    <row r="100" spans="1:21">
      <c r="A100" s="2"/>
      <c r="B100" s="2"/>
      <c r="C100" s="2"/>
      <c r="D100" s="2"/>
      <c r="E100" s="2"/>
      <c r="F100" s="2"/>
      <c r="G100" s="2"/>
      <c r="H100" s="2"/>
      <c r="I100" s="2"/>
      <c r="J100" s="2"/>
      <c r="K100" s="2"/>
      <c r="L100" s="2"/>
      <c r="M100" s="2"/>
      <c r="N100" s="2"/>
      <c r="O100" s="2"/>
      <c r="P100" s="2"/>
      <c r="Q100" s="2"/>
      <c r="R100" s="2"/>
      <c r="S100" s="2"/>
      <c r="T100" s="2"/>
      <c r="U100" s="2"/>
    </row>
    <row r="101" spans="1:21">
      <c r="A101" s="2"/>
      <c r="B101" s="2"/>
      <c r="C101" s="2"/>
      <c r="D101" s="2"/>
      <c r="E101" s="2"/>
      <c r="F101" s="2"/>
      <c r="G101" s="2"/>
      <c r="H101" s="2"/>
      <c r="I101" s="2"/>
      <c r="J101" s="2"/>
      <c r="K101" s="2"/>
      <c r="L101" s="2"/>
      <c r="M101" s="2"/>
      <c r="N101" s="2"/>
      <c r="O101" s="2"/>
      <c r="P101" s="2"/>
      <c r="Q101" s="2"/>
      <c r="R101" s="2"/>
      <c r="S101" s="2"/>
      <c r="T101" s="2"/>
      <c r="U101" s="2"/>
    </row>
    <row r="102" spans="1:21">
      <c r="A102" s="2"/>
      <c r="B102" s="2"/>
      <c r="C102" s="2"/>
      <c r="D102" s="2"/>
      <c r="E102" s="2"/>
      <c r="F102" s="2"/>
      <c r="G102" s="2"/>
      <c r="H102" s="2"/>
      <c r="I102" s="2"/>
      <c r="J102" s="2"/>
      <c r="K102" s="2"/>
      <c r="L102" s="2"/>
      <c r="M102" s="2"/>
      <c r="N102" s="2"/>
      <c r="O102" s="2"/>
      <c r="P102" s="2"/>
      <c r="Q102" s="2"/>
      <c r="R102" s="2"/>
      <c r="S102" s="2"/>
      <c r="T102" s="2"/>
      <c r="U102" s="2"/>
    </row>
    <row r="103" spans="1:21">
      <c r="A103" s="2"/>
      <c r="B103" s="2"/>
      <c r="C103" s="2"/>
      <c r="D103" s="2"/>
      <c r="E103" s="2"/>
      <c r="F103" s="2"/>
      <c r="G103" s="2"/>
      <c r="H103" s="2"/>
      <c r="I103" s="2"/>
      <c r="J103" s="2"/>
      <c r="K103" s="2"/>
      <c r="L103" s="2"/>
      <c r="M103" s="2"/>
      <c r="N103" s="2"/>
      <c r="O103" s="2"/>
      <c r="P103" s="2"/>
      <c r="Q103" s="2"/>
      <c r="R103" s="2"/>
      <c r="S103" s="2"/>
      <c r="T103" s="2"/>
      <c r="U103" s="2"/>
    </row>
    <row r="104" spans="1:21">
      <c r="A104" s="2"/>
      <c r="B104" s="2"/>
      <c r="C104" s="2"/>
      <c r="D104" s="2"/>
      <c r="E104" s="2"/>
      <c r="F104" s="2"/>
      <c r="G104" s="2"/>
      <c r="H104" s="2"/>
      <c r="I104" s="2"/>
      <c r="J104" s="2"/>
      <c r="K104" s="2"/>
      <c r="L104" s="2"/>
      <c r="M104" s="2"/>
      <c r="N104" s="2"/>
      <c r="O104" s="2"/>
      <c r="P104" s="2"/>
      <c r="Q104" s="2"/>
      <c r="R104" s="2"/>
      <c r="S104" s="2"/>
      <c r="T104" s="2"/>
      <c r="U104" s="2"/>
    </row>
    <row r="105" spans="1:21">
      <c r="A105" s="2"/>
      <c r="B105" s="2"/>
      <c r="C105" s="2"/>
      <c r="D105" s="2"/>
      <c r="E105" s="2"/>
      <c r="F105" s="2"/>
      <c r="G105" s="2"/>
      <c r="H105" s="2"/>
      <c r="I105" s="2"/>
      <c r="J105" s="2"/>
      <c r="K105" s="2"/>
      <c r="L105" s="2"/>
      <c r="M105" s="2"/>
      <c r="N105" s="2"/>
      <c r="O105" s="2"/>
      <c r="P105" s="2"/>
      <c r="Q105" s="2"/>
      <c r="R105" s="2"/>
      <c r="S105" s="2"/>
      <c r="T105" s="2"/>
      <c r="U105" s="2"/>
    </row>
    <row r="106" spans="1:21">
      <c r="A106" s="2"/>
      <c r="B106" s="2"/>
      <c r="C106" s="2"/>
      <c r="D106" s="2"/>
      <c r="E106" s="2"/>
      <c r="F106" s="2"/>
      <c r="G106" s="2"/>
      <c r="H106" s="2"/>
      <c r="I106" s="2"/>
      <c r="J106" s="2"/>
      <c r="K106" s="2"/>
      <c r="L106" s="2"/>
      <c r="M106" s="2"/>
      <c r="N106" s="2"/>
      <c r="O106" s="2"/>
      <c r="P106" s="2"/>
      <c r="Q106" s="2"/>
      <c r="R106" s="2"/>
      <c r="S106" s="2"/>
      <c r="T106" s="2"/>
      <c r="U106" s="2"/>
    </row>
    <row r="107" spans="1:21">
      <c r="A107" s="2"/>
      <c r="B107" s="2"/>
      <c r="C107" s="2"/>
      <c r="D107" s="2"/>
      <c r="E107" s="2"/>
      <c r="F107" s="2"/>
      <c r="G107" s="2"/>
      <c r="H107" s="2"/>
      <c r="I107" s="2"/>
      <c r="J107" s="2"/>
      <c r="K107" s="2"/>
      <c r="L107" s="2"/>
      <c r="M107" s="2"/>
      <c r="N107" s="2"/>
      <c r="O107" s="2"/>
      <c r="P107" s="2"/>
      <c r="Q107" s="2"/>
      <c r="R107" s="2"/>
      <c r="S107" s="2"/>
      <c r="T107" s="2"/>
      <c r="U107" s="2"/>
    </row>
  </sheetData>
  <sheetProtection algorithmName="SHA-512" hashValue="wXX914zEBN1vXWVeU6KLAxyosHrEjOuZqs8jWKkGeWoOUJi2XrvzOQvuyJZNj4Do7SexX+TztZ78WXI8BMdMow==" saltValue="ooliTkMVqP2LY31UjijQoQ==" spinCount="100000" sheet="1" objects="1" scenarios="1" formatColumns="0" formatRows="0" selectLockedCells="1"/>
  <mergeCells count="12">
    <mergeCell ref="G13:H13"/>
    <mergeCell ref="G11:H11"/>
    <mergeCell ref="G12:H12"/>
    <mergeCell ref="C10:F10"/>
    <mergeCell ref="G10:H10"/>
    <mergeCell ref="C3:M3"/>
    <mergeCell ref="C4:M4"/>
    <mergeCell ref="C5:M5"/>
    <mergeCell ref="C7:D7"/>
    <mergeCell ref="C8:D8"/>
    <mergeCell ref="E7:H7"/>
    <mergeCell ref="E8:H8"/>
  </mergeCells>
  <conditionalFormatting sqref="G13:H13">
    <cfRule type="expression" dxfId="47" priority="1">
      <formula>Hydropower="Yes"</formula>
    </cfRule>
  </conditionalFormatting>
  <dataValidations count="13">
    <dataValidation allowBlank="1" showInputMessage="1" showErrorMessage="1" prompt="Proposed Project must include at least one Project Resource. Use additional rows to input information for additional Project Resources." sqref="C16 C43" xr:uid="{87D225C3-DD1A-6B4C-9369-B6CD3575F4E9}"/>
    <dataValidation allowBlank="1" showErrorMessage="1" sqref="N16:N65" xr:uid="{6BB33379-435A-E441-BD9D-DE3BFF39E827}"/>
    <dataValidation type="date" allowBlank="1" showInputMessage="1" showErrorMessage="1" promptTitle="Resource COD" prompt="Enter the actual or proposed Commercial Operation Date for the Resource in M/D/YYYY format_x000a_" sqref="J16:J65" xr:uid="{17352094-D523-7D4B-A021-BCB9F1D92661}">
      <formula1>29221</formula1>
      <formula2>49674</formula2>
    </dataValidation>
    <dataValidation type="decimal" allowBlank="1" showInputMessage="1" showErrorMessage="1" promptTitle="Resource Degradation Rate" prompt="Enter the annual degradation factor for the Resource as a percentage between 0 and 100." sqref="I16:I65" xr:uid="{00EC30D9-D8D4-754F-A006-B554D8E2B24B}">
      <formula1>0</formula1>
      <formula2>1</formula2>
    </dataValidation>
    <dataValidation type="list" allowBlank="1" showInputMessage="1" showErrorMessage="1" promptTitle="Resource Technology" prompt="Select the Resource technology type" sqref="G16:G65" xr:uid="{A89D9560-3CD9-AE41-BA9E-D3191D1D9DC3}">
      <formula1>"Fuel Cells (excludes fossil-fueled FCs),Geothermal Electric,Geothermal Ground Source Heat,Hydroelectric,Non-BTM Solar PV,Solar Thermal; Ocean Thermal,Onshore Wind,Tidal Energy,Wave Energy"</formula1>
    </dataValidation>
    <dataValidation type="decimal" operator="greaterThanOrEqual" allowBlank="1" showInputMessage="1" showErrorMessage="1" promptTitle="Installed Capacity" prompt="Enter the installed capacity in Megawatts (MW) as built or proposed for the relevant Resource" sqref="H16:H65" xr:uid="{8784AB01-FEAF-3D40-8553-99BE02F1BA3E}">
      <formula1>0</formula1>
    </dataValidation>
    <dataValidation allowBlank="1" showInputMessage="1" showErrorMessage="1" promptTitle="Injection Point" prompt="Please enter the actual or proposed injection point for the Resource." sqref="F16:F65" xr:uid="{75BD6B38-0F76-2E4F-B8AD-703046E3230D}"/>
    <dataValidation allowBlank="1" showInputMessage="1" showErrorMessage="1" promptTitle="Resource Location" prompt="Enter the address, municipality, or other identifcation of the geographic location of the relevant Resource" sqref="E16:E65" xr:uid="{50E79B9D-92CE-344A-BE7B-6C0ECE47867E}"/>
    <dataValidation allowBlank="1" showInputMessage="1" showErrorMessage="1" promptTitle="Resource Name" prompt="Enter the name of the Resource" sqref="D16:D65" xr:uid="{43A778D0-3FC0-BB44-A7EA-2A19ADE08797}"/>
    <dataValidation type="decimal" allowBlank="1" showInputMessage="1" showErrorMessage="1" promptTitle="Resource Capacity Factor" prompt="For an existing Resource, enter the actual historic capacity factor for the previous 5 years. For a proposed Resource, enter the expected capacity factor based on the P50 Resource output. Enter a value between 0 and 100 percent." sqref="K16:K65" xr:uid="{BEAE7C5E-5E12-1943-B518-C75A304DB09A}">
      <formula1>0</formula1>
      <formula2>1</formula2>
    </dataValidation>
    <dataValidation type="list" allowBlank="1" showInputMessage="1" showErrorMessage="1" promptTitle="Tier 1 Resource?" prompt="Indicate whether the Resource currently has a NYSERDA Tier 1 REC contract" sqref="L16:L65" xr:uid="{A99709BC-9BE5-494F-BB12-D2D7BB6763D7}">
      <formula1>"Yes,No"</formula1>
    </dataValidation>
    <dataValidation allowBlank="1" showInputMessage="1" showErrorMessage="1" promptTitle="NYISO Queue Position" prompt="If applicable, enter the Interconnection Queue Position for the Resource." sqref="M16:M65" xr:uid="{0AF2DFFE-E932-C346-9B19-7A03DA6AF6CB}"/>
    <dataValidation type="decimal" operator="greaterThan" allowBlank="1" showInputMessage="1" showErrorMessage="1" sqref="G13:H13" xr:uid="{A0879A1D-903D-F846-9222-821DAF429834}">
      <formula1>0</formula1>
    </dataValidation>
  </dataValidations>
  <pageMargins left="0.7" right="0.7" top="0.75" bottom="0.75" header="0.3" footer="0.3"/>
  <pageSetup scale="47" orientation="landscape"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957DD-7E73-414B-9A94-57080A078B5A}">
  <sheetPr>
    <pageSetUpPr fitToPage="1"/>
  </sheetPr>
  <dimension ref="A1:AA123"/>
  <sheetViews>
    <sheetView zoomScaleNormal="100" workbookViewId="0">
      <selection activeCell="D55" sqref="D55"/>
    </sheetView>
  </sheetViews>
  <sheetFormatPr defaultColWidth="11" defaultRowHeight="15.75"/>
  <cols>
    <col min="1" max="1" width="5" customWidth="1"/>
    <col min="2" max="2" width="3.5" customWidth="1"/>
    <col min="3" max="3" width="7" customWidth="1"/>
    <col min="4" max="8" width="9" customWidth="1"/>
    <col min="9" max="9" width="9.5" bestFit="1" customWidth="1"/>
    <col min="10" max="15" width="9" customWidth="1"/>
    <col min="16" max="16" width="2.5" customWidth="1"/>
    <col min="17" max="17" width="10.5" customWidth="1"/>
    <col min="18" max="19" width="4.875" customWidth="1"/>
    <col min="20" max="22" width="8.875"/>
    <col min="23" max="23" width="10.625" bestFit="1" customWidth="1"/>
    <col min="24" max="25" width="10.5" customWidth="1"/>
  </cols>
  <sheetData>
    <row r="1" spans="1:27">
      <c r="A1" s="1"/>
      <c r="B1" s="1"/>
      <c r="C1" s="1"/>
      <c r="D1" s="1"/>
      <c r="E1" s="1"/>
      <c r="F1" s="1"/>
      <c r="G1" s="1"/>
      <c r="H1" s="1"/>
      <c r="I1" s="1"/>
      <c r="J1" s="1"/>
      <c r="K1" s="1"/>
      <c r="L1" s="1"/>
      <c r="M1" s="1"/>
      <c r="N1" s="1"/>
      <c r="O1" s="1"/>
      <c r="P1" s="1"/>
      <c r="Q1" s="1"/>
      <c r="R1" s="1"/>
      <c r="S1" s="2"/>
      <c r="T1" s="2"/>
      <c r="U1" s="2"/>
      <c r="V1" s="2"/>
      <c r="W1" s="2"/>
      <c r="X1" s="2"/>
      <c r="Y1" s="2"/>
      <c r="Z1" s="2"/>
      <c r="AA1" s="2"/>
    </row>
    <row r="2" spans="1:27">
      <c r="A2" s="2"/>
      <c r="B2" s="3"/>
      <c r="C2" s="17"/>
      <c r="D2" s="18"/>
      <c r="E2" s="10"/>
      <c r="F2" s="10"/>
      <c r="G2" s="10"/>
      <c r="H2" s="10"/>
      <c r="I2" s="10"/>
      <c r="J2" s="10"/>
      <c r="K2" s="10"/>
      <c r="L2" s="10"/>
      <c r="M2" s="10"/>
      <c r="N2" s="10"/>
      <c r="O2" s="10"/>
      <c r="P2" s="10"/>
      <c r="Q2" s="10"/>
      <c r="R2" s="4"/>
      <c r="S2" s="2"/>
      <c r="T2" s="2"/>
      <c r="U2" s="2"/>
      <c r="V2" s="2"/>
      <c r="W2" s="2"/>
      <c r="X2" s="2"/>
      <c r="Y2" s="2"/>
      <c r="Z2" s="2"/>
      <c r="AA2" s="2"/>
    </row>
    <row r="3" spans="1:27" ht="18.75">
      <c r="A3" s="2"/>
      <c r="B3" s="5"/>
      <c r="C3" s="175" t="s">
        <v>0</v>
      </c>
      <c r="D3" s="175"/>
      <c r="E3" s="175"/>
      <c r="F3" s="175"/>
      <c r="G3" s="175"/>
      <c r="H3" s="175"/>
      <c r="I3" s="175"/>
      <c r="J3" s="175"/>
      <c r="K3" s="175"/>
      <c r="L3" s="175"/>
      <c r="M3" s="175"/>
      <c r="N3" s="175"/>
      <c r="O3" s="175"/>
      <c r="P3" s="175"/>
      <c r="Q3" s="175"/>
      <c r="R3" s="6"/>
      <c r="S3" s="2"/>
      <c r="T3" s="2"/>
      <c r="U3" s="2"/>
      <c r="V3" s="2"/>
      <c r="W3" s="2"/>
      <c r="X3" s="2"/>
      <c r="Y3" s="2"/>
      <c r="Z3" s="2"/>
      <c r="AA3" s="2"/>
    </row>
    <row r="4" spans="1:27">
      <c r="A4" s="2"/>
      <c r="B4" s="5"/>
      <c r="C4" s="146" t="str">
        <f>'User Guide'!$C$4</f>
        <v>NYSERDA RFP No. T4RFP21-1</v>
      </c>
      <c r="D4" s="146"/>
      <c r="E4" s="146"/>
      <c r="F4" s="146"/>
      <c r="G4" s="146"/>
      <c r="H4" s="146"/>
      <c r="I4" s="146"/>
      <c r="J4" s="146"/>
      <c r="K4" s="146"/>
      <c r="L4" s="146"/>
      <c r="M4" s="146"/>
      <c r="N4" s="146"/>
      <c r="O4" s="146"/>
      <c r="P4" s="146"/>
      <c r="Q4" s="146"/>
      <c r="R4" s="6"/>
      <c r="S4" s="2"/>
      <c r="T4" s="2"/>
      <c r="U4" s="2"/>
      <c r="V4" s="2"/>
      <c r="W4" s="2"/>
      <c r="X4" s="2"/>
      <c r="Y4" s="2"/>
      <c r="Z4" s="2"/>
      <c r="AA4" s="2"/>
    </row>
    <row r="5" spans="1:27">
      <c r="A5" s="2"/>
      <c r="B5" s="5"/>
      <c r="C5" s="146" t="s">
        <v>40</v>
      </c>
      <c r="D5" s="146"/>
      <c r="E5" s="146"/>
      <c r="F5" s="146"/>
      <c r="G5" s="146"/>
      <c r="H5" s="146"/>
      <c r="I5" s="146"/>
      <c r="J5" s="146"/>
      <c r="K5" s="146"/>
      <c r="L5" s="146"/>
      <c r="M5" s="146"/>
      <c r="N5" s="146"/>
      <c r="O5" s="146"/>
      <c r="P5" s="146"/>
      <c r="Q5" s="146"/>
      <c r="R5" s="6"/>
      <c r="S5" s="2"/>
      <c r="T5" s="2"/>
      <c r="U5" s="2"/>
      <c r="V5" s="2"/>
      <c r="W5" s="2"/>
      <c r="X5" s="2"/>
      <c r="Y5" s="2"/>
      <c r="Z5" s="2"/>
      <c r="AA5" s="2"/>
    </row>
    <row r="6" spans="1:27">
      <c r="A6" s="2"/>
      <c r="B6" s="5"/>
      <c r="C6" s="11"/>
      <c r="D6" s="11"/>
      <c r="E6" s="11"/>
      <c r="F6" s="11"/>
      <c r="G6" s="11"/>
      <c r="H6" s="11"/>
      <c r="I6" s="11"/>
      <c r="J6" s="11"/>
      <c r="K6" s="11"/>
      <c r="L6" s="11"/>
      <c r="M6" s="11"/>
      <c r="N6" s="11"/>
      <c r="O6" s="11"/>
      <c r="P6" s="11"/>
      <c r="Q6" s="11"/>
      <c r="R6" s="6"/>
      <c r="S6" s="2"/>
      <c r="T6" s="2"/>
      <c r="U6" s="2"/>
      <c r="V6" s="2"/>
      <c r="W6" s="2"/>
      <c r="X6" s="2"/>
      <c r="Y6" s="2"/>
      <c r="Z6" s="2"/>
      <c r="AA6" s="2"/>
    </row>
    <row r="7" spans="1:27">
      <c r="A7" s="2"/>
      <c r="B7" s="5"/>
      <c r="C7" s="11" t="s">
        <v>4</v>
      </c>
      <c r="D7" s="11"/>
      <c r="E7" s="176">
        <f>Proposer_Name</f>
        <v>0</v>
      </c>
      <c r="F7" s="176"/>
      <c r="G7" s="176"/>
      <c r="H7" s="176"/>
      <c r="I7" s="101"/>
      <c r="J7" s="101"/>
      <c r="K7" s="101"/>
      <c r="L7" s="101"/>
      <c r="M7" s="101"/>
      <c r="N7" s="101"/>
      <c r="O7" s="101"/>
      <c r="P7" s="101"/>
      <c r="Q7" s="11"/>
      <c r="R7" s="6"/>
      <c r="S7" s="2"/>
      <c r="T7" s="19" t="str">
        <f>IF(ISBLANK(E7),"Enter in Part I","")</f>
        <v/>
      </c>
      <c r="U7" s="2"/>
      <c r="V7" s="2"/>
      <c r="W7" s="2"/>
      <c r="X7" s="2"/>
      <c r="Y7" s="2"/>
      <c r="Z7" s="2"/>
      <c r="AA7" s="2"/>
    </row>
    <row r="8" spans="1:27">
      <c r="A8" s="2"/>
      <c r="B8" s="5"/>
      <c r="C8" s="11" t="s">
        <v>7</v>
      </c>
      <c r="D8" s="11"/>
      <c r="E8" s="176">
        <f>Project_Name</f>
        <v>0</v>
      </c>
      <c r="F8" s="176"/>
      <c r="G8" s="176"/>
      <c r="H8" s="176"/>
      <c r="I8" s="101"/>
      <c r="J8" s="101"/>
      <c r="K8" s="101"/>
      <c r="L8" s="101"/>
      <c r="M8" s="101"/>
      <c r="N8" s="101"/>
      <c r="O8" s="101"/>
      <c r="P8" s="101"/>
      <c r="Q8" s="20"/>
      <c r="R8" s="6"/>
      <c r="S8" s="2"/>
      <c r="T8" s="19" t="str">
        <f>IF(E8=0,"Enter in Part I","")</f>
        <v>Enter in Part I</v>
      </c>
      <c r="U8" s="2"/>
      <c r="V8" s="2"/>
      <c r="W8" s="2"/>
      <c r="X8" s="2"/>
      <c r="Y8" s="2"/>
      <c r="Z8" s="2"/>
      <c r="AA8" s="2"/>
    </row>
    <row r="9" spans="1:27">
      <c r="A9" s="2"/>
      <c r="B9" s="5"/>
      <c r="C9" s="173"/>
      <c r="D9" s="173"/>
      <c r="E9" s="173"/>
      <c r="F9" s="173"/>
      <c r="G9" s="173"/>
      <c r="H9" s="173"/>
      <c r="I9" s="173"/>
      <c r="J9" s="173"/>
      <c r="K9" s="173"/>
      <c r="L9" s="173"/>
      <c r="M9" s="173"/>
      <c r="N9" s="173"/>
      <c r="O9" s="173"/>
      <c r="P9" s="21"/>
      <c r="Q9" s="21"/>
      <c r="R9" s="6"/>
      <c r="S9" s="2"/>
      <c r="T9" s="19"/>
      <c r="U9" s="2"/>
      <c r="V9" s="2"/>
      <c r="W9" s="2"/>
      <c r="X9" s="2"/>
      <c r="Y9" s="2"/>
      <c r="Z9" s="2"/>
      <c r="AA9" s="2"/>
    </row>
    <row r="10" spans="1:27">
      <c r="A10" s="2"/>
      <c r="B10" s="5"/>
      <c r="C10" s="173" t="s">
        <v>41</v>
      </c>
      <c r="D10" s="173"/>
      <c r="E10" s="173"/>
      <c r="F10" s="173"/>
      <c r="G10" s="173"/>
      <c r="H10" s="173"/>
      <c r="I10" s="173"/>
      <c r="J10" s="173"/>
      <c r="K10" s="173"/>
      <c r="L10" s="173"/>
      <c r="M10" s="173"/>
      <c r="N10" s="173"/>
      <c r="O10" s="173"/>
      <c r="P10" s="173"/>
      <c r="Q10" s="173"/>
      <c r="R10" s="6"/>
      <c r="S10" s="2"/>
      <c r="T10" s="19"/>
      <c r="U10" s="2"/>
      <c r="V10" s="2"/>
      <c r="W10" s="2"/>
      <c r="X10" s="2"/>
      <c r="Y10" s="2"/>
      <c r="Z10" s="2"/>
      <c r="AA10" s="2"/>
    </row>
    <row r="11" spans="1:27">
      <c r="A11" s="2"/>
      <c r="B11" s="5"/>
      <c r="C11" s="174" t="s">
        <v>42</v>
      </c>
      <c r="D11" s="174"/>
      <c r="E11" s="174"/>
      <c r="F11" s="174"/>
      <c r="G11" s="174"/>
      <c r="H11" s="174"/>
      <c r="I11" s="174"/>
      <c r="J11" s="174"/>
      <c r="K11" s="174"/>
      <c r="L11" s="174"/>
      <c r="M11" s="174"/>
      <c r="N11" s="174"/>
      <c r="O11" s="174"/>
      <c r="P11" s="174"/>
      <c r="Q11" s="174"/>
      <c r="R11" s="6"/>
      <c r="S11" s="2"/>
      <c r="T11" s="19"/>
      <c r="U11" s="2"/>
      <c r="V11" s="2"/>
      <c r="W11" s="2"/>
      <c r="X11" s="2"/>
      <c r="Y11" s="2"/>
      <c r="Z11" s="2"/>
      <c r="AA11" s="2"/>
    </row>
    <row r="12" spans="1:27">
      <c r="A12" s="2"/>
      <c r="B12" s="5"/>
      <c r="C12" s="15" t="s">
        <v>43</v>
      </c>
      <c r="D12" s="15" t="s">
        <v>44</v>
      </c>
      <c r="E12" s="15" t="s">
        <v>45</v>
      </c>
      <c r="F12" s="22" t="s">
        <v>46</v>
      </c>
      <c r="G12" s="22" t="s">
        <v>47</v>
      </c>
      <c r="H12" s="22" t="s">
        <v>48</v>
      </c>
      <c r="I12" s="22" t="s">
        <v>49</v>
      </c>
      <c r="J12" s="22" t="s">
        <v>50</v>
      </c>
      <c r="K12" s="22" t="s">
        <v>51</v>
      </c>
      <c r="L12" s="22" t="s">
        <v>52</v>
      </c>
      <c r="M12" s="22" t="s">
        <v>53</v>
      </c>
      <c r="N12" s="22" t="s">
        <v>54</v>
      </c>
      <c r="O12" s="22" t="s">
        <v>55</v>
      </c>
      <c r="P12" s="23"/>
      <c r="Q12" s="21"/>
      <c r="R12" s="6"/>
      <c r="S12" s="2"/>
      <c r="T12" s="24" t="s">
        <v>56</v>
      </c>
      <c r="U12" s="2"/>
      <c r="V12" s="2">
        <f>COUNT(D13:O36)</f>
        <v>0</v>
      </c>
      <c r="W12" s="2"/>
      <c r="X12" s="2"/>
      <c r="Y12" s="2"/>
      <c r="Z12" s="2"/>
      <c r="AA12" s="2"/>
    </row>
    <row r="13" spans="1:27">
      <c r="A13" s="2"/>
      <c r="B13" s="5"/>
      <c r="C13" s="15">
        <v>1</v>
      </c>
      <c r="D13" s="143"/>
      <c r="E13" s="143"/>
      <c r="F13" s="143"/>
      <c r="G13" s="143"/>
      <c r="H13" s="143"/>
      <c r="I13" s="143"/>
      <c r="J13" s="143"/>
      <c r="K13" s="143"/>
      <c r="L13" s="143"/>
      <c r="M13" s="143"/>
      <c r="N13" s="143"/>
      <c r="O13" s="143"/>
      <c r="P13" s="25"/>
      <c r="Q13" s="21"/>
      <c r="R13" s="6"/>
      <c r="S13" s="2"/>
      <c r="T13" s="19" t="str">
        <f>IF(COUNT(D13:O36)&lt;&gt;288,"Required Information","")</f>
        <v>Required Information</v>
      </c>
      <c r="U13" s="2"/>
      <c r="V13" s="2"/>
      <c r="W13" s="2"/>
      <c r="X13" s="2"/>
      <c r="Y13" s="2"/>
      <c r="Z13" s="2"/>
      <c r="AA13" s="2"/>
    </row>
    <row r="14" spans="1:27">
      <c r="A14" s="2"/>
      <c r="B14" s="5"/>
      <c r="C14" s="15">
        <f>C13+1</f>
        <v>2</v>
      </c>
      <c r="D14" s="143"/>
      <c r="E14" s="143"/>
      <c r="F14" s="143"/>
      <c r="G14" s="143"/>
      <c r="H14" s="143"/>
      <c r="I14" s="143"/>
      <c r="J14" s="143"/>
      <c r="K14" s="143"/>
      <c r="L14" s="143"/>
      <c r="M14" s="143"/>
      <c r="N14" s="143"/>
      <c r="O14" s="143"/>
      <c r="P14" s="25"/>
      <c r="Q14" s="21"/>
      <c r="R14" s="6"/>
      <c r="S14" s="2"/>
      <c r="T14" s="19"/>
      <c r="U14" s="2"/>
      <c r="V14" s="2"/>
      <c r="W14" s="2"/>
      <c r="X14" s="2"/>
      <c r="Y14" s="2"/>
      <c r="Z14" s="2"/>
      <c r="AA14" s="2"/>
    </row>
    <row r="15" spans="1:27">
      <c r="A15" s="2"/>
      <c r="B15" s="5"/>
      <c r="C15" s="15">
        <f t="shared" ref="C15:C36" si="0">C14+1</f>
        <v>3</v>
      </c>
      <c r="D15" s="143"/>
      <c r="E15" s="143"/>
      <c r="F15" s="143"/>
      <c r="G15" s="143"/>
      <c r="H15" s="143"/>
      <c r="I15" s="143"/>
      <c r="J15" s="143"/>
      <c r="K15" s="143"/>
      <c r="L15" s="143"/>
      <c r="M15" s="143"/>
      <c r="N15" s="143"/>
      <c r="O15" s="143"/>
      <c r="P15" s="25"/>
      <c r="Q15" s="21"/>
      <c r="R15" s="6"/>
      <c r="S15" s="2"/>
      <c r="T15" s="19"/>
      <c r="U15" s="2"/>
      <c r="V15" s="2"/>
      <c r="W15" s="2"/>
      <c r="X15" s="2"/>
      <c r="Y15" s="2"/>
      <c r="Z15" s="2"/>
      <c r="AA15" s="2"/>
    </row>
    <row r="16" spans="1:27">
      <c r="A16" s="2"/>
      <c r="B16" s="5"/>
      <c r="C16" s="15">
        <f t="shared" si="0"/>
        <v>4</v>
      </c>
      <c r="D16" s="143"/>
      <c r="E16" s="143"/>
      <c r="F16" s="143"/>
      <c r="G16" s="143"/>
      <c r="H16" s="143"/>
      <c r="I16" s="143"/>
      <c r="J16" s="143"/>
      <c r="K16" s="143"/>
      <c r="L16" s="143"/>
      <c r="M16" s="143"/>
      <c r="N16" s="143"/>
      <c r="O16" s="143"/>
      <c r="P16" s="25"/>
      <c r="Q16" s="21"/>
      <c r="R16" s="6"/>
      <c r="S16" s="2"/>
      <c r="T16" s="19"/>
      <c r="U16" s="2"/>
      <c r="V16" s="2"/>
      <c r="W16" s="2"/>
      <c r="X16" s="2"/>
      <c r="Y16" s="2"/>
      <c r="Z16" s="2"/>
      <c r="AA16" s="2"/>
    </row>
    <row r="17" spans="1:27">
      <c r="A17" s="2"/>
      <c r="B17" s="5"/>
      <c r="C17" s="15">
        <f t="shared" si="0"/>
        <v>5</v>
      </c>
      <c r="D17" s="143"/>
      <c r="E17" s="143"/>
      <c r="F17" s="143"/>
      <c r="G17" s="143"/>
      <c r="H17" s="143"/>
      <c r="I17" s="143"/>
      <c r="J17" s="143"/>
      <c r="K17" s="143"/>
      <c r="L17" s="143"/>
      <c r="M17" s="143"/>
      <c r="N17" s="143"/>
      <c r="O17" s="143"/>
      <c r="P17" s="25"/>
      <c r="Q17" s="21"/>
      <c r="R17" s="6"/>
      <c r="S17" s="2"/>
      <c r="T17" s="19"/>
      <c r="U17" s="2"/>
      <c r="V17" s="2"/>
      <c r="W17" s="2"/>
      <c r="X17" s="2"/>
      <c r="Y17" s="2"/>
      <c r="Z17" s="2"/>
      <c r="AA17" s="2"/>
    </row>
    <row r="18" spans="1:27">
      <c r="A18" s="2"/>
      <c r="B18" s="5"/>
      <c r="C18" s="15">
        <f t="shared" si="0"/>
        <v>6</v>
      </c>
      <c r="D18" s="143"/>
      <c r="E18" s="143"/>
      <c r="F18" s="143"/>
      <c r="G18" s="143"/>
      <c r="H18" s="143"/>
      <c r="I18" s="143"/>
      <c r="J18" s="143"/>
      <c r="K18" s="143"/>
      <c r="L18" s="143"/>
      <c r="M18" s="143"/>
      <c r="N18" s="143"/>
      <c r="O18" s="143"/>
      <c r="P18" s="25"/>
      <c r="Q18" s="21"/>
      <c r="R18" s="6"/>
      <c r="S18" s="2"/>
      <c r="T18" s="19"/>
      <c r="U18" s="2"/>
      <c r="V18" s="2"/>
      <c r="W18" s="2"/>
      <c r="X18" s="2"/>
      <c r="Y18" s="2"/>
      <c r="Z18" s="2"/>
      <c r="AA18" s="2"/>
    </row>
    <row r="19" spans="1:27">
      <c r="A19" s="2"/>
      <c r="B19" s="5"/>
      <c r="C19" s="15">
        <f t="shared" si="0"/>
        <v>7</v>
      </c>
      <c r="D19" s="143"/>
      <c r="E19" s="143"/>
      <c r="F19" s="143"/>
      <c r="G19" s="143"/>
      <c r="H19" s="143"/>
      <c r="I19" s="143"/>
      <c r="J19" s="143"/>
      <c r="K19" s="143"/>
      <c r="L19" s="143"/>
      <c r="M19" s="143"/>
      <c r="N19" s="143"/>
      <c r="O19" s="143"/>
      <c r="P19" s="25"/>
      <c r="Q19" s="21"/>
      <c r="R19" s="6"/>
      <c r="S19" s="2"/>
      <c r="T19" s="19"/>
      <c r="U19" s="2"/>
      <c r="V19" s="2"/>
      <c r="W19" s="2"/>
      <c r="X19" s="2"/>
      <c r="Y19" s="2"/>
      <c r="Z19" s="2"/>
      <c r="AA19" s="2"/>
    </row>
    <row r="20" spans="1:27">
      <c r="A20" s="2"/>
      <c r="B20" s="5"/>
      <c r="C20" s="15">
        <f t="shared" si="0"/>
        <v>8</v>
      </c>
      <c r="D20" s="143"/>
      <c r="E20" s="143"/>
      <c r="F20" s="143"/>
      <c r="G20" s="143"/>
      <c r="H20" s="143"/>
      <c r="I20" s="143"/>
      <c r="J20" s="143"/>
      <c r="K20" s="143"/>
      <c r="L20" s="143"/>
      <c r="M20" s="143"/>
      <c r="N20" s="143"/>
      <c r="O20" s="143"/>
      <c r="P20" s="25"/>
      <c r="Q20" s="21"/>
      <c r="R20" s="6"/>
      <c r="S20" s="2"/>
      <c r="T20" s="19"/>
      <c r="U20" s="2"/>
      <c r="V20" s="2"/>
      <c r="W20" s="2"/>
      <c r="X20" s="2"/>
      <c r="Y20" s="2"/>
      <c r="Z20" s="2"/>
      <c r="AA20" s="2"/>
    </row>
    <row r="21" spans="1:27">
      <c r="A21" s="2"/>
      <c r="B21" s="5"/>
      <c r="C21" s="15">
        <f t="shared" si="0"/>
        <v>9</v>
      </c>
      <c r="D21" s="143"/>
      <c r="E21" s="143"/>
      <c r="F21" s="143"/>
      <c r="G21" s="143"/>
      <c r="H21" s="143"/>
      <c r="I21" s="143"/>
      <c r="J21" s="143"/>
      <c r="K21" s="143"/>
      <c r="L21" s="143"/>
      <c r="M21" s="143"/>
      <c r="N21" s="143"/>
      <c r="O21" s="143"/>
      <c r="P21" s="25"/>
      <c r="Q21" s="21"/>
      <c r="R21" s="6"/>
      <c r="S21" s="2"/>
      <c r="T21" s="19"/>
      <c r="U21" s="2"/>
      <c r="V21" s="2"/>
      <c r="W21" s="2"/>
      <c r="X21" s="2"/>
      <c r="Y21" s="2"/>
      <c r="Z21" s="2"/>
      <c r="AA21" s="2"/>
    </row>
    <row r="22" spans="1:27">
      <c r="A22" s="2"/>
      <c r="B22" s="5"/>
      <c r="C22" s="15">
        <f t="shared" si="0"/>
        <v>10</v>
      </c>
      <c r="D22" s="143"/>
      <c r="E22" s="143"/>
      <c r="F22" s="143"/>
      <c r="G22" s="143"/>
      <c r="H22" s="143"/>
      <c r="I22" s="143"/>
      <c r="J22" s="143"/>
      <c r="K22" s="143"/>
      <c r="L22" s="143"/>
      <c r="M22" s="143"/>
      <c r="N22" s="143"/>
      <c r="O22" s="143"/>
      <c r="P22" s="25"/>
      <c r="Q22" s="21"/>
      <c r="R22" s="6"/>
      <c r="S22" s="2"/>
      <c r="T22" s="19"/>
      <c r="U22" s="2"/>
      <c r="V22" s="2"/>
      <c r="W22" s="2"/>
      <c r="X22" s="2"/>
      <c r="Y22" s="2"/>
      <c r="Z22" s="2"/>
      <c r="AA22" s="2"/>
    </row>
    <row r="23" spans="1:27">
      <c r="A23" s="2"/>
      <c r="B23" s="5"/>
      <c r="C23" s="15">
        <f t="shared" si="0"/>
        <v>11</v>
      </c>
      <c r="D23" s="143"/>
      <c r="E23" s="143"/>
      <c r="F23" s="143"/>
      <c r="G23" s="143"/>
      <c r="H23" s="143"/>
      <c r="I23" s="143"/>
      <c r="J23" s="143"/>
      <c r="K23" s="143"/>
      <c r="L23" s="143"/>
      <c r="M23" s="143"/>
      <c r="N23" s="143"/>
      <c r="O23" s="143"/>
      <c r="P23" s="25"/>
      <c r="Q23" s="21"/>
      <c r="R23" s="6"/>
      <c r="S23" s="2"/>
      <c r="T23" s="19"/>
      <c r="U23" s="2"/>
      <c r="V23" s="2"/>
      <c r="W23" s="2"/>
      <c r="X23" s="2"/>
      <c r="Y23" s="2"/>
      <c r="Z23" s="2"/>
      <c r="AA23" s="2"/>
    </row>
    <row r="24" spans="1:27">
      <c r="A24" s="2"/>
      <c r="B24" s="5"/>
      <c r="C24" s="15">
        <f t="shared" si="0"/>
        <v>12</v>
      </c>
      <c r="D24" s="143"/>
      <c r="E24" s="143"/>
      <c r="F24" s="143"/>
      <c r="G24" s="143"/>
      <c r="H24" s="143"/>
      <c r="I24" s="143"/>
      <c r="J24" s="143"/>
      <c r="K24" s="143"/>
      <c r="L24" s="143"/>
      <c r="M24" s="143"/>
      <c r="N24" s="143"/>
      <c r="O24" s="143"/>
      <c r="P24" s="25"/>
      <c r="Q24" s="21"/>
      <c r="R24" s="6"/>
      <c r="S24" s="2"/>
      <c r="T24" s="19"/>
      <c r="U24" s="2"/>
      <c r="V24" s="2"/>
      <c r="W24" s="2"/>
      <c r="X24" s="2"/>
      <c r="Y24" s="2"/>
      <c r="Z24" s="2"/>
      <c r="AA24" s="2"/>
    </row>
    <row r="25" spans="1:27">
      <c r="A25" s="2"/>
      <c r="B25" s="5"/>
      <c r="C25" s="15">
        <f t="shared" si="0"/>
        <v>13</v>
      </c>
      <c r="D25" s="143"/>
      <c r="E25" s="143"/>
      <c r="F25" s="143"/>
      <c r="G25" s="143"/>
      <c r="H25" s="143"/>
      <c r="I25" s="143"/>
      <c r="J25" s="143"/>
      <c r="K25" s="143"/>
      <c r="L25" s="143"/>
      <c r="M25" s="143"/>
      <c r="N25" s="143"/>
      <c r="O25" s="143"/>
      <c r="P25" s="25"/>
      <c r="Q25" s="21"/>
      <c r="R25" s="6"/>
      <c r="S25" s="2"/>
      <c r="T25" s="19"/>
      <c r="U25" s="2"/>
      <c r="V25" s="2"/>
      <c r="W25" s="2"/>
      <c r="X25" s="2"/>
      <c r="Y25" s="2"/>
      <c r="Z25" s="2"/>
      <c r="AA25" s="2"/>
    </row>
    <row r="26" spans="1:27">
      <c r="A26" s="2"/>
      <c r="B26" s="5"/>
      <c r="C26" s="15">
        <f t="shared" si="0"/>
        <v>14</v>
      </c>
      <c r="D26" s="143"/>
      <c r="E26" s="143"/>
      <c r="F26" s="143"/>
      <c r="G26" s="143"/>
      <c r="H26" s="143"/>
      <c r="I26" s="143"/>
      <c r="J26" s="143"/>
      <c r="K26" s="143"/>
      <c r="L26" s="143"/>
      <c r="M26" s="143"/>
      <c r="N26" s="143"/>
      <c r="O26" s="143"/>
      <c r="P26" s="25"/>
      <c r="Q26" s="21"/>
      <c r="R26" s="6"/>
      <c r="S26" s="2"/>
      <c r="T26" s="19"/>
      <c r="U26" s="2"/>
      <c r="V26" s="2"/>
      <c r="W26" s="2"/>
      <c r="X26" s="2"/>
      <c r="Y26" s="2"/>
      <c r="Z26" s="2"/>
      <c r="AA26" s="2"/>
    </row>
    <row r="27" spans="1:27">
      <c r="A27" s="2"/>
      <c r="B27" s="5"/>
      <c r="C27" s="15">
        <f t="shared" si="0"/>
        <v>15</v>
      </c>
      <c r="D27" s="143"/>
      <c r="E27" s="143"/>
      <c r="F27" s="143"/>
      <c r="G27" s="143"/>
      <c r="H27" s="143"/>
      <c r="I27" s="143"/>
      <c r="J27" s="143"/>
      <c r="K27" s="143"/>
      <c r="L27" s="143"/>
      <c r="M27" s="143"/>
      <c r="N27" s="143"/>
      <c r="O27" s="143"/>
      <c r="P27" s="25"/>
      <c r="Q27" s="21"/>
      <c r="R27" s="6"/>
      <c r="S27" s="2"/>
      <c r="T27" s="19"/>
      <c r="U27" s="2"/>
      <c r="V27" s="2"/>
      <c r="W27" s="2"/>
      <c r="X27" s="2"/>
      <c r="Y27" s="2"/>
      <c r="Z27" s="2"/>
      <c r="AA27" s="2"/>
    </row>
    <row r="28" spans="1:27">
      <c r="A28" s="2"/>
      <c r="B28" s="5"/>
      <c r="C28" s="15">
        <f t="shared" si="0"/>
        <v>16</v>
      </c>
      <c r="D28" s="143"/>
      <c r="E28" s="143"/>
      <c r="F28" s="143"/>
      <c r="G28" s="143"/>
      <c r="H28" s="143"/>
      <c r="I28" s="143"/>
      <c r="J28" s="143"/>
      <c r="K28" s="143"/>
      <c r="L28" s="143"/>
      <c r="M28" s="143"/>
      <c r="N28" s="143"/>
      <c r="O28" s="143"/>
      <c r="P28" s="25"/>
      <c r="Q28" s="21"/>
      <c r="R28" s="6"/>
      <c r="S28" s="2"/>
      <c r="T28" s="19"/>
      <c r="U28" s="2"/>
      <c r="V28" s="2"/>
      <c r="W28" s="2"/>
      <c r="X28" s="2"/>
      <c r="Y28" s="2"/>
      <c r="Z28" s="2"/>
      <c r="AA28" s="2"/>
    </row>
    <row r="29" spans="1:27">
      <c r="A29" s="2"/>
      <c r="B29" s="5"/>
      <c r="C29" s="15">
        <f t="shared" si="0"/>
        <v>17</v>
      </c>
      <c r="D29" s="143"/>
      <c r="E29" s="143"/>
      <c r="F29" s="143"/>
      <c r="G29" s="143"/>
      <c r="H29" s="143"/>
      <c r="I29" s="143"/>
      <c r="J29" s="143"/>
      <c r="K29" s="143"/>
      <c r="L29" s="143"/>
      <c r="M29" s="143"/>
      <c r="N29" s="143"/>
      <c r="O29" s="143"/>
      <c r="P29" s="25"/>
      <c r="Q29" s="21"/>
      <c r="R29" s="6"/>
      <c r="S29" s="2"/>
      <c r="T29" s="19"/>
      <c r="U29" s="2"/>
      <c r="V29" s="2"/>
      <c r="W29" s="2"/>
      <c r="X29" s="2"/>
      <c r="Y29" s="2"/>
      <c r="Z29" s="2"/>
      <c r="AA29" s="2"/>
    </row>
    <row r="30" spans="1:27">
      <c r="A30" s="2"/>
      <c r="B30" s="5"/>
      <c r="C30" s="15">
        <f t="shared" si="0"/>
        <v>18</v>
      </c>
      <c r="D30" s="143"/>
      <c r="E30" s="143"/>
      <c r="F30" s="143"/>
      <c r="G30" s="143"/>
      <c r="H30" s="143"/>
      <c r="I30" s="143"/>
      <c r="J30" s="143"/>
      <c r="K30" s="143"/>
      <c r="L30" s="143"/>
      <c r="M30" s="143"/>
      <c r="N30" s="143"/>
      <c r="O30" s="143"/>
      <c r="P30" s="25"/>
      <c r="Q30" s="21"/>
      <c r="R30" s="6"/>
      <c r="S30" s="2"/>
      <c r="T30" s="19"/>
      <c r="U30" s="2"/>
      <c r="V30" s="2"/>
      <c r="W30" s="2"/>
      <c r="X30" s="2"/>
      <c r="Y30" s="2"/>
      <c r="Z30" s="2"/>
      <c r="AA30" s="2"/>
    </row>
    <row r="31" spans="1:27">
      <c r="A31" s="2"/>
      <c r="B31" s="5"/>
      <c r="C31" s="15">
        <f t="shared" si="0"/>
        <v>19</v>
      </c>
      <c r="D31" s="143"/>
      <c r="E31" s="143"/>
      <c r="F31" s="143"/>
      <c r="G31" s="143"/>
      <c r="H31" s="143"/>
      <c r="I31" s="143"/>
      <c r="J31" s="143"/>
      <c r="K31" s="143"/>
      <c r="L31" s="143"/>
      <c r="M31" s="143"/>
      <c r="N31" s="143"/>
      <c r="O31" s="143"/>
      <c r="P31" s="25"/>
      <c r="Q31" s="21"/>
      <c r="R31" s="6"/>
      <c r="S31" s="2"/>
      <c r="T31" s="19"/>
      <c r="U31" s="2"/>
      <c r="V31" s="2"/>
      <c r="W31" s="2"/>
      <c r="X31" s="2"/>
      <c r="Y31" s="2"/>
      <c r="Z31" s="2"/>
      <c r="AA31" s="2"/>
    </row>
    <row r="32" spans="1:27">
      <c r="A32" s="2"/>
      <c r="B32" s="5"/>
      <c r="C32" s="15">
        <f t="shared" si="0"/>
        <v>20</v>
      </c>
      <c r="D32" s="143"/>
      <c r="E32" s="143"/>
      <c r="F32" s="143"/>
      <c r="G32" s="143"/>
      <c r="H32" s="143"/>
      <c r="I32" s="143"/>
      <c r="J32" s="143"/>
      <c r="K32" s="143"/>
      <c r="L32" s="143"/>
      <c r="M32" s="143"/>
      <c r="N32" s="143"/>
      <c r="O32" s="143"/>
      <c r="P32" s="25"/>
      <c r="Q32" s="21"/>
      <c r="R32" s="6"/>
      <c r="S32" s="2"/>
      <c r="T32" s="19"/>
      <c r="U32" s="2"/>
      <c r="V32" s="2"/>
      <c r="W32" s="2"/>
      <c r="X32" s="2"/>
      <c r="Y32" s="2"/>
      <c r="Z32" s="2"/>
      <c r="AA32" s="2"/>
    </row>
    <row r="33" spans="1:27">
      <c r="A33" s="2"/>
      <c r="B33" s="5"/>
      <c r="C33" s="15">
        <f t="shared" si="0"/>
        <v>21</v>
      </c>
      <c r="D33" s="143"/>
      <c r="E33" s="143"/>
      <c r="F33" s="143"/>
      <c r="G33" s="143"/>
      <c r="H33" s="143"/>
      <c r="I33" s="143"/>
      <c r="J33" s="143"/>
      <c r="K33" s="143"/>
      <c r="L33" s="143"/>
      <c r="M33" s="143"/>
      <c r="N33" s="143"/>
      <c r="O33" s="143"/>
      <c r="P33" s="25"/>
      <c r="Q33" s="21"/>
      <c r="R33" s="6"/>
      <c r="S33" s="2"/>
      <c r="T33" s="19"/>
      <c r="U33" s="2"/>
      <c r="V33" s="2"/>
      <c r="W33" s="2"/>
      <c r="X33" s="2"/>
      <c r="Y33" s="2"/>
      <c r="Z33" s="2"/>
      <c r="AA33" s="2"/>
    </row>
    <row r="34" spans="1:27">
      <c r="A34" s="2"/>
      <c r="B34" s="5"/>
      <c r="C34" s="15">
        <f t="shared" si="0"/>
        <v>22</v>
      </c>
      <c r="D34" s="143"/>
      <c r="E34" s="143"/>
      <c r="F34" s="143"/>
      <c r="G34" s="143"/>
      <c r="H34" s="143"/>
      <c r="I34" s="143"/>
      <c r="J34" s="143"/>
      <c r="K34" s="143"/>
      <c r="L34" s="143"/>
      <c r="M34" s="143"/>
      <c r="N34" s="143"/>
      <c r="O34" s="143"/>
      <c r="P34" s="25"/>
      <c r="Q34" s="21"/>
      <c r="R34" s="6"/>
      <c r="S34" s="2"/>
      <c r="T34" s="19"/>
      <c r="U34" s="2"/>
      <c r="V34" s="2"/>
      <c r="W34" s="2"/>
      <c r="X34" s="2"/>
      <c r="Y34" s="2"/>
      <c r="Z34" s="2"/>
      <c r="AA34" s="2"/>
    </row>
    <row r="35" spans="1:27">
      <c r="A35" s="2"/>
      <c r="B35" s="5"/>
      <c r="C35" s="15">
        <f t="shared" si="0"/>
        <v>23</v>
      </c>
      <c r="D35" s="143"/>
      <c r="E35" s="143"/>
      <c r="F35" s="143"/>
      <c r="G35" s="143"/>
      <c r="H35" s="143"/>
      <c r="I35" s="143"/>
      <c r="J35" s="143"/>
      <c r="K35" s="143"/>
      <c r="L35" s="143"/>
      <c r="M35" s="143"/>
      <c r="N35" s="143"/>
      <c r="O35" s="143"/>
      <c r="P35" s="25"/>
      <c r="Q35" s="21"/>
      <c r="R35" s="6"/>
      <c r="S35" s="2"/>
      <c r="T35" s="19"/>
      <c r="U35" s="2"/>
      <c r="V35" s="2"/>
      <c r="W35" s="2"/>
      <c r="X35" s="2"/>
      <c r="Y35" s="2"/>
      <c r="Z35" s="2"/>
      <c r="AA35" s="2"/>
    </row>
    <row r="36" spans="1:27">
      <c r="A36" s="2"/>
      <c r="B36" s="5"/>
      <c r="C36" s="15">
        <f t="shared" si="0"/>
        <v>24</v>
      </c>
      <c r="D36" s="143"/>
      <c r="E36" s="143"/>
      <c r="F36" s="143"/>
      <c r="G36" s="143"/>
      <c r="H36" s="143"/>
      <c r="I36" s="143"/>
      <c r="J36" s="143"/>
      <c r="K36" s="143"/>
      <c r="L36" s="143"/>
      <c r="M36" s="143"/>
      <c r="N36" s="143"/>
      <c r="O36" s="143"/>
      <c r="P36" s="25"/>
      <c r="Q36" s="21"/>
      <c r="R36" s="6"/>
      <c r="S36" s="2"/>
      <c r="T36" s="19"/>
      <c r="U36" s="2"/>
      <c r="V36" s="2"/>
      <c r="W36" s="2"/>
      <c r="X36" s="2"/>
      <c r="Y36" s="2"/>
      <c r="Z36" s="2"/>
      <c r="AA36" s="2"/>
    </row>
    <row r="37" spans="1:27">
      <c r="A37" s="2"/>
      <c r="B37" s="5"/>
      <c r="C37" s="26"/>
      <c r="D37" s="26"/>
      <c r="E37" s="26"/>
      <c r="F37" s="26"/>
      <c r="G37" s="26"/>
      <c r="H37" s="26"/>
      <c r="I37" s="26"/>
      <c r="J37" s="26"/>
      <c r="K37" s="26"/>
      <c r="L37" s="26"/>
      <c r="M37" s="26"/>
      <c r="N37" s="26"/>
      <c r="O37" s="26"/>
      <c r="P37" s="26"/>
      <c r="Q37" s="26"/>
      <c r="R37" s="6"/>
      <c r="S37" s="2"/>
      <c r="T37" s="19"/>
      <c r="U37" s="2"/>
      <c r="V37" s="2"/>
      <c r="W37" s="2"/>
      <c r="X37" s="2"/>
      <c r="Y37" s="2"/>
      <c r="Z37" s="2"/>
      <c r="AA37" s="2"/>
    </row>
    <row r="38" spans="1:27">
      <c r="A38" s="2"/>
      <c r="B38" s="5"/>
      <c r="C38" s="27" t="s">
        <v>57</v>
      </c>
      <c r="D38" s="144">
        <f>SUM(D13:D36)/24</f>
        <v>0</v>
      </c>
      <c r="E38" s="144">
        <f t="shared" ref="E38:O38" si="1">SUM(E13:E36)/24</f>
        <v>0</v>
      </c>
      <c r="F38" s="144">
        <f t="shared" si="1"/>
        <v>0</v>
      </c>
      <c r="G38" s="144">
        <f t="shared" si="1"/>
        <v>0</v>
      </c>
      <c r="H38" s="144">
        <f t="shared" si="1"/>
        <v>0</v>
      </c>
      <c r="I38" s="144">
        <f t="shared" si="1"/>
        <v>0</v>
      </c>
      <c r="J38" s="144">
        <f t="shared" si="1"/>
        <v>0</v>
      </c>
      <c r="K38" s="144">
        <f t="shared" si="1"/>
        <v>0</v>
      </c>
      <c r="L38" s="144">
        <f t="shared" si="1"/>
        <v>0</v>
      </c>
      <c r="M38" s="144">
        <f t="shared" si="1"/>
        <v>0</v>
      </c>
      <c r="N38" s="144">
        <f t="shared" si="1"/>
        <v>0</v>
      </c>
      <c r="O38" s="144">
        <f t="shared" si="1"/>
        <v>0</v>
      </c>
      <c r="P38" s="28"/>
      <c r="Q38" s="144">
        <f>SUMPRODUCT(D38:O38,D39:O39)/Q39</f>
        <v>0</v>
      </c>
      <c r="R38" s="6"/>
      <c r="S38" s="2"/>
      <c r="T38" s="19"/>
      <c r="U38" s="2"/>
      <c r="V38" s="2"/>
      <c r="W38" s="2"/>
      <c r="X38" s="2"/>
      <c r="Y38" s="2"/>
      <c r="Z38" s="2"/>
      <c r="AA38" s="2"/>
    </row>
    <row r="39" spans="1:27">
      <c r="A39" s="2"/>
      <c r="B39" s="5"/>
      <c r="C39" s="29" t="s">
        <v>58</v>
      </c>
      <c r="D39" s="30">
        <f>31*24</f>
        <v>744</v>
      </c>
      <c r="E39" s="30">
        <f>28*24</f>
        <v>672</v>
      </c>
      <c r="F39" s="30">
        <f t="shared" ref="F39:O39" si="2">31*24</f>
        <v>744</v>
      </c>
      <c r="G39" s="30">
        <f>30*24</f>
        <v>720</v>
      </c>
      <c r="H39" s="30">
        <f t="shared" si="2"/>
        <v>744</v>
      </c>
      <c r="I39" s="30">
        <f>30*24</f>
        <v>720</v>
      </c>
      <c r="J39" s="30">
        <f t="shared" si="2"/>
        <v>744</v>
      </c>
      <c r="K39" s="30">
        <f t="shared" si="2"/>
        <v>744</v>
      </c>
      <c r="L39" s="30">
        <f>30*24</f>
        <v>720</v>
      </c>
      <c r="M39" s="30">
        <f t="shared" si="2"/>
        <v>744</v>
      </c>
      <c r="N39" s="30">
        <f>30*24</f>
        <v>720</v>
      </c>
      <c r="O39" s="30">
        <f t="shared" si="2"/>
        <v>744</v>
      </c>
      <c r="P39" s="31"/>
      <c r="Q39" s="32">
        <f>SUM(D39:O39)</f>
        <v>8760</v>
      </c>
      <c r="R39" s="6"/>
      <c r="S39" s="2"/>
      <c r="T39" s="19"/>
      <c r="U39" s="2"/>
      <c r="V39" s="2"/>
      <c r="W39" s="2"/>
      <c r="X39" s="2"/>
      <c r="Y39" s="2"/>
      <c r="Z39" s="2"/>
      <c r="AA39" s="2"/>
    </row>
    <row r="40" spans="1:27">
      <c r="A40" s="2"/>
      <c r="B40" s="7"/>
      <c r="C40" s="8"/>
      <c r="D40" s="8"/>
      <c r="E40" s="8"/>
      <c r="F40" s="8"/>
      <c r="G40" s="8"/>
      <c r="H40" s="8"/>
      <c r="I40" s="8"/>
      <c r="J40" s="8"/>
      <c r="K40" s="8"/>
      <c r="L40" s="8"/>
      <c r="M40" s="8"/>
      <c r="N40" s="8"/>
      <c r="O40" s="8"/>
      <c r="P40" s="8"/>
      <c r="Q40" s="8"/>
      <c r="R40" s="9"/>
      <c r="S40" s="2"/>
      <c r="T40" s="2"/>
      <c r="U40" s="2"/>
      <c r="V40" s="2"/>
      <c r="W40" s="2"/>
      <c r="X40" s="2"/>
      <c r="Y40" s="2"/>
      <c r="Z40" s="2"/>
      <c r="AA40" s="2"/>
    </row>
    <row r="41" spans="1:27">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c r="A42" s="1"/>
      <c r="B42" s="1"/>
      <c r="C42" s="1"/>
      <c r="D42" s="1"/>
      <c r="E42" s="1"/>
      <c r="F42" s="1"/>
      <c r="G42" s="1"/>
      <c r="H42" s="1"/>
      <c r="I42" s="1"/>
      <c r="J42" s="1"/>
      <c r="K42" s="1"/>
      <c r="L42" s="1"/>
      <c r="M42" s="1"/>
      <c r="N42" s="1"/>
      <c r="O42" s="1"/>
      <c r="P42" s="1"/>
      <c r="Q42" s="1"/>
      <c r="R42" s="1"/>
      <c r="S42" s="2"/>
      <c r="T42" s="2"/>
      <c r="U42" s="2"/>
      <c r="V42" s="2"/>
      <c r="W42" s="2"/>
      <c r="X42" s="2"/>
      <c r="Y42" s="2"/>
      <c r="Z42" s="2"/>
      <c r="AA42" s="2"/>
    </row>
    <row r="43" spans="1:27">
      <c r="A43" s="2"/>
      <c r="B43" s="3"/>
      <c r="C43" s="17"/>
      <c r="D43" s="18"/>
      <c r="E43" s="10"/>
      <c r="F43" s="10"/>
      <c r="G43" s="10"/>
      <c r="H43" s="10"/>
      <c r="I43" s="10"/>
      <c r="J43" s="10"/>
      <c r="K43" s="10"/>
      <c r="L43" s="10"/>
      <c r="M43" s="10"/>
      <c r="N43" s="10"/>
      <c r="O43" s="10"/>
      <c r="P43" s="10"/>
      <c r="Q43" s="10"/>
      <c r="R43" s="4"/>
      <c r="S43" s="2"/>
      <c r="T43" s="2"/>
      <c r="U43" s="2"/>
      <c r="V43" s="2"/>
      <c r="W43" s="2"/>
      <c r="X43" s="2"/>
      <c r="Y43" s="2"/>
      <c r="Z43" s="2"/>
      <c r="AA43" s="2"/>
    </row>
    <row r="44" spans="1:27" ht="18.75">
      <c r="A44" s="2"/>
      <c r="B44" s="5"/>
      <c r="C44" s="175" t="s">
        <v>0</v>
      </c>
      <c r="D44" s="175"/>
      <c r="E44" s="175"/>
      <c r="F44" s="175"/>
      <c r="G44" s="175"/>
      <c r="H44" s="175"/>
      <c r="I44" s="175"/>
      <c r="J44" s="175"/>
      <c r="K44" s="175"/>
      <c r="L44" s="175"/>
      <c r="M44" s="175"/>
      <c r="N44" s="175"/>
      <c r="O44" s="175"/>
      <c r="P44" s="175"/>
      <c r="Q44" s="175"/>
      <c r="R44" s="6"/>
      <c r="S44" s="2"/>
      <c r="T44" s="2"/>
      <c r="U44" s="2"/>
      <c r="V44" s="2"/>
      <c r="W44" s="2"/>
      <c r="X44" s="2"/>
      <c r="Y44" s="2"/>
      <c r="Z44" s="2"/>
      <c r="AA44" s="2"/>
    </row>
    <row r="45" spans="1:27">
      <c r="A45" s="2"/>
      <c r="B45" s="5"/>
      <c r="C45" s="146" t="str">
        <f>'User Guide'!$C$4</f>
        <v>NYSERDA RFP No. T4RFP21-1</v>
      </c>
      <c r="D45" s="146"/>
      <c r="E45" s="146"/>
      <c r="F45" s="146"/>
      <c r="G45" s="146"/>
      <c r="H45" s="146"/>
      <c r="I45" s="146"/>
      <c r="J45" s="146"/>
      <c r="K45" s="146"/>
      <c r="L45" s="146"/>
      <c r="M45" s="146"/>
      <c r="N45" s="146"/>
      <c r="O45" s="146"/>
      <c r="P45" s="146"/>
      <c r="Q45" s="146"/>
      <c r="R45" s="6"/>
      <c r="S45" s="2"/>
      <c r="T45" s="2"/>
      <c r="U45" s="2"/>
      <c r="V45" s="2"/>
      <c r="W45" s="2"/>
      <c r="X45" s="2"/>
      <c r="Y45" s="2"/>
      <c r="Z45" s="2"/>
      <c r="AA45" s="2"/>
    </row>
    <row r="46" spans="1:27">
      <c r="A46" s="2"/>
      <c r="B46" s="5"/>
      <c r="C46" s="146" t="str">
        <f>C5</f>
        <v>Part III - Delivery Worksheet</v>
      </c>
      <c r="D46" s="146"/>
      <c r="E46" s="146"/>
      <c r="F46" s="146"/>
      <c r="G46" s="146"/>
      <c r="H46" s="146"/>
      <c r="I46" s="146"/>
      <c r="J46" s="146"/>
      <c r="K46" s="146"/>
      <c r="L46" s="146"/>
      <c r="M46" s="146"/>
      <c r="N46" s="146"/>
      <c r="O46" s="146"/>
      <c r="P46" s="146"/>
      <c r="Q46" s="146"/>
      <c r="R46" s="6"/>
      <c r="S46" s="2"/>
      <c r="T46" s="2"/>
      <c r="U46" s="2"/>
      <c r="V46" s="2"/>
      <c r="W46" s="2"/>
      <c r="X46" s="2"/>
      <c r="Y46" s="2"/>
      <c r="Z46" s="2"/>
      <c r="AA46" s="2"/>
    </row>
    <row r="47" spans="1:27">
      <c r="A47" s="2"/>
      <c r="B47" s="5"/>
      <c r="C47" s="11"/>
      <c r="D47" s="11"/>
      <c r="E47" s="11"/>
      <c r="F47" s="11"/>
      <c r="G47" s="11"/>
      <c r="H47" s="11"/>
      <c r="I47" s="11"/>
      <c r="J47" s="11"/>
      <c r="K47" s="11"/>
      <c r="L47" s="11"/>
      <c r="M47" s="11"/>
      <c r="N47" s="11"/>
      <c r="O47" s="11"/>
      <c r="P47" s="11"/>
      <c r="Q47" s="11"/>
      <c r="R47" s="6"/>
      <c r="S47" s="2"/>
      <c r="T47" s="2"/>
      <c r="U47" s="2"/>
      <c r="V47" s="2"/>
      <c r="W47" s="2"/>
      <c r="X47" s="2"/>
      <c r="Y47" s="2"/>
      <c r="Z47" s="2"/>
      <c r="AA47" s="2"/>
    </row>
    <row r="48" spans="1:27">
      <c r="A48" s="2"/>
      <c r="B48" s="5"/>
      <c r="C48" s="11" t="s">
        <v>4</v>
      </c>
      <c r="D48" s="11"/>
      <c r="E48" s="11"/>
      <c r="F48" s="11"/>
      <c r="G48" s="11"/>
      <c r="H48" s="176">
        <f>Proposer_Name</f>
        <v>0</v>
      </c>
      <c r="I48" s="176"/>
      <c r="J48" s="176"/>
      <c r="K48" s="176"/>
      <c r="L48" s="176"/>
      <c r="M48" s="176"/>
      <c r="N48" s="176"/>
      <c r="O48" s="176"/>
      <c r="P48" s="176"/>
      <c r="Q48" s="11"/>
      <c r="R48" s="6"/>
      <c r="S48" s="2"/>
      <c r="T48" s="19" t="str">
        <f>IF(ISBLANK(Project_Sponsor),"Enter in Part I","")</f>
        <v/>
      </c>
      <c r="U48" s="2"/>
      <c r="V48" s="2"/>
      <c r="W48" s="2"/>
      <c r="X48" s="2"/>
      <c r="Y48" s="2"/>
      <c r="Z48" s="2"/>
      <c r="AA48" s="2"/>
    </row>
    <row r="49" spans="1:27">
      <c r="A49" s="2"/>
      <c r="B49" s="5"/>
      <c r="C49" s="11" t="s">
        <v>7</v>
      </c>
      <c r="D49" s="11"/>
      <c r="E49" s="11"/>
      <c r="F49" s="11"/>
      <c r="G49" s="20"/>
      <c r="H49" s="177">
        <f>Project_Name</f>
        <v>0</v>
      </c>
      <c r="I49" s="177"/>
      <c r="J49" s="177"/>
      <c r="K49" s="177"/>
      <c r="L49" s="177"/>
      <c r="M49" s="177"/>
      <c r="N49" s="177"/>
      <c r="O49" s="177"/>
      <c r="P49" s="177"/>
      <c r="Q49" s="20"/>
      <c r="R49" s="6"/>
      <c r="S49" s="2"/>
      <c r="T49" s="19" t="str">
        <f>IF(H49=0,"Enter in Part I","")</f>
        <v>Enter in Part I</v>
      </c>
      <c r="U49" s="2"/>
      <c r="V49" s="2"/>
      <c r="W49" s="2"/>
      <c r="X49" s="2"/>
      <c r="Y49" s="2"/>
      <c r="Z49" s="2"/>
      <c r="AA49" s="2"/>
    </row>
    <row r="50" spans="1:27">
      <c r="A50" s="2"/>
      <c r="B50" s="5"/>
      <c r="C50" s="173"/>
      <c r="D50" s="173"/>
      <c r="E50" s="173"/>
      <c r="F50" s="173"/>
      <c r="G50" s="173"/>
      <c r="H50" s="173"/>
      <c r="I50" s="173"/>
      <c r="J50" s="173"/>
      <c r="K50" s="173"/>
      <c r="L50" s="173"/>
      <c r="M50" s="173"/>
      <c r="N50" s="173"/>
      <c r="O50" s="173"/>
      <c r="P50" s="21"/>
      <c r="Q50" s="21"/>
      <c r="R50" s="6"/>
      <c r="S50" s="2"/>
      <c r="T50" s="19"/>
      <c r="U50" s="2"/>
      <c r="V50" s="2"/>
      <c r="W50" s="2"/>
      <c r="X50" s="2"/>
      <c r="Y50" s="2"/>
      <c r="Z50" s="2"/>
      <c r="AA50" s="2"/>
    </row>
    <row r="51" spans="1:27">
      <c r="A51" s="2"/>
      <c r="B51" s="5"/>
      <c r="C51" s="179" t="s">
        <v>59</v>
      </c>
      <c r="D51" s="179"/>
      <c r="E51" s="179"/>
      <c r="F51" s="179"/>
      <c r="G51" s="179"/>
      <c r="H51" s="179"/>
      <c r="I51" s="179"/>
      <c r="J51" s="179"/>
      <c r="K51" s="179"/>
      <c r="L51" s="179"/>
      <c r="M51" s="179"/>
      <c r="N51" s="179"/>
      <c r="O51" s="179"/>
      <c r="P51" s="179"/>
      <c r="Q51" s="179"/>
      <c r="R51" s="6"/>
      <c r="S51" s="2"/>
      <c r="T51" s="19"/>
      <c r="U51" s="2"/>
      <c r="V51" s="2"/>
      <c r="W51" s="2"/>
      <c r="X51" s="2"/>
      <c r="Y51" s="2"/>
      <c r="Z51" s="2"/>
      <c r="AA51" s="2"/>
    </row>
    <row r="52" spans="1:27">
      <c r="A52" s="2"/>
      <c r="B52" s="5"/>
      <c r="C52" s="174" t="s">
        <v>42</v>
      </c>
      <c r="D52" s="174"/>
      <c r="E52" s="174"/>
      <c r="F52" s="174"/>
      <c r="G52" s="174"/>
      <c r="H52" s="174"/>
      <c r="I52" s="174"/>
      <c r="J52" s="174"/>
      <c r="K52" s="174"/>
      <c r="L52" s="174"/>
      <c r="M52" s="174"/>
      <c r="N52" s="174"/>
      <c r="O52" s="174"/>
      <c r="P52" s="174"/>
      <c r="Q52" s="174"/>
      <c r="R52" s="6"/>
      <c r="S52" s="2"/>
      <c r="T52" s="19"/>
      <c r="U52" s="2"/>
      <c r="V52" s="2"/>
      <c r="W52" s="2"/>
      <c r="X52" s="2"/>
      <c r="Y52" s="2"/>
      <c r="Z52" s="2"/>
      <c r="AA52" s="2"/>
    </row>
    <row r="53" spans="1:27">
      <c r="A53" s="2"/>
      <c r="B53" s="5"/>
      <c r="C53" s="15" t="s">
        <v>43</v>
      </c>
      <c r="D53" s="15" t="s">
        <v>44</v>
      </c>
      <c r="E53" s="15" t="s">
        <v>45</v>
      </c>
      <c r="F53" s="22" t="s">
        <v>46</v>
      </c>
      <c r="G53" s="22" t="s">
        <v>47</v>
      </c>
      <c r="H53" s="22" t="s">
        <v>48</v>
      </c>
      <c r="I53" s="22" t="s">
        <v>49</v>
      </c>
      <c r="J53" s="22" t="s">
        <v>50</v>
      </c>
      <c r="K53" s="22" t="s">
        <v>51</v>
      </c>
      <c r="L53" s="22" t="s">
        <v>52</v>
      </c>
      <c r="M53" s="22" t="s">
        <v>53</v>
      </c>
      <c r="N53" s="22" t="s">
        <v>54</v>
      </c>
      <c r="O53" s="22" t="s">
        <v>55</v>
      </c>
      <c r="P53" s="23"/>
      <c r="Q53" s="21"/>
      <c r="R53" s="6"/>
      <c r="S53" s="2"/>
      <c r="T53" s="24" t="s">
        <v>56</v>
      </c>
      <c r="U53" s="2"/>
      <c r="V53" s="2">
        <f>COUNT(D54:O77)</f>
        <v>0</v>
      </c>
      <c r="W53" s="2"/>
      <c r="X53" s="2"/>
      <c r="Y53" s="2"/>
      <c r="Z53" s="2"/>
      <c r="AA53" s="2"/>
    </row>
    <row r="54" spans="1:27">
      <c r="A54" s="2"/>
      <c r="B54" s="5"/>
      <c r="C54" s="15">
        <v>1</v>
      </c>
      <c r="D54" s="143"/>
      <c r="E54" s="143"/>
      <c r="F54" s="143"/>
      <c r="G54" s="143"/>
      <c r="H54" s="143"/>
      <c r="I54" s="143"/>
      <c r="J54" s="143"/>
      <c r="K54" s="143"/>
      <c r="L54" s="143"/>
      <c r="M54" s="143"/>
      <c r="N54" s="143"/>
      <c r="O54" s="143"/>
      <c r="P54" s="25"/>
      <c r="Q54" s="21"/>
      <c r="R54" s="6"/>
      <c r="S54" s="2"/>
      <c r="T54" s="19" t="str">
        <f>IF(COUNT(D54:O77)&lt;&gt;288,"Required Information","")</f>
        <v>Required Information</v>
      </c>
      <c r="U54" s="2"/>
      <c r="V54" s="2"/>
      <c r="W54" s="2"/>
      <c r="X54" s="2"/>
      <c r="Y54" s="2"/>
      <c r="Z54" s="2"/>
      <c r="AA54" s="2"/>
    </row>
    <row r="55" spans="1:27">
      <c r="A55" s="2"/>
      <c r="B55" s="5"/>
      <c r="C55" s="15">
        <f>C54+1</f>
        <v>2</v>
      </c>
      <c r="D55" s="143"/>
      <c r="E55" s="143"/>
      <c r="F55" s="143"/>
      <c r="G55" s="143"/>
      <c r="H55" s="143"/>
      <c r="I55" s="143"/>
      <c r="J55" s="143"/>
      <c r="K55" s="143"/>
      <c r="L55" s="143"/>
      <c r="M55" s="143"/>
      <c r="N55" s="143"/>
      <c r="O55" s="143"/>
      <c r="P55" s="25"/>
      <c r="Q55" s="21"/>
      <c r="R55" s="6"/>
      <c r="S55" s="2"/>
      <c r="T55" s="19"/>
      <c r="U55" s="2"/>
      <c r="V55" s="2"/>
      <c r="W55" s="2"/>
      <c r="X55" s="2"/>
      <c r="Y55" s="2"/>
      <c r="Z55" s="2"/>
      <c r="AA55" s="2"/>
    </row>
    <row r="56" spans="1:27">
      <c r="A56" s="2"/>
      <c r="B56" s="5"/>
      <c r="C56" s="15">
        <f t="shared" ref="C56:C77" si="3">C55+1</f>
        <v>3</v>
      </c>
      <c r="D56" s="143"/>
      <c r="E56" s="143"/>
      <c r="F56" s="143"/>
      <c r="G56" s="143"/>
      <c r="H56" s="143"/>
      <c r="I56" s="143"/>
      <c r="J56" s="143"/>
      <c r="K56" s="143"/>
      <c r="L56" s="143"/>
      <c r="M56" s="143"/>
      <c r="N56" s="143"/>
      <c r="O56" s="143"/>
      <c r="P56" s="25"/>
      <c r="Q56" s="21"/>
      <c r="R56" s="6"/>
      <c r="S56" s="2"/>
      <c r="T56" s="19"/>
      <c r="U56" s="2"/>
      <c r="V56" s="2"/>
      <c r="W56" s="2"/>
      <c r="X56" s="2"/>
      <c r="Y56" s="2"/>
      <c r="Z56" s="2"/>
      <c r="AA56" s="2"/>
    </row>
    <row r="57" spans="1:27">
      <c r="A57" s="2"/>
      <c r="B57" s="5"/>
      <c r="C57" s="15">
        <f t="shared" si="3"/>
        <v>4</v>
      </c>
      <c r="D57" s="143"/>
      <c r="E57" s="143"/>
      <c r="F57" s="143"/>
      <c r="G57" s="143"/>
      <c r="H57" s="143"/>
      <c r="I57" s="143"/>
      <c r="J57" s="143"/>
      <c r="K57" s="143"/>
      <c r="L57" s="143"/>
      <c r="M57" s="143"/>
      <c r="N57" s="143"/>
      <c r="O57" s="143"/>
      <c r="P57" s="25"/>
      <c r="Q57" s="21"/>
      <c r="R57" s="6"/>
      <c r="S57" s="2"/>
      <c r="T57" s="19"/>
      <c r="U57" s="2"/>
      <c r="V57" s="2"/>
      <c r="W57" s="2"/>
      <c r="X57" s="2"/>
      <c r="Y57" s="2"/>
      <c r="Z57" s="2"/>
      <c r="AA57" s="2"/>
    </row>
    <row r="58" spans="1:27">
      <c r="A58" s="2"/>
      <c r="B58" s="5"/>
      <c r="C58" s="15">
        <f t="shared" si="3"/>
        <v>5</v>
      </c>
      <c r="D58" s="143"/>
      <c r="E58" s="143"/>
      <c r="F58" s="143"/>
      <c r="G58" s="143"/>
      <c r="H58" s="143"/>
      <c r="I58" s="143"/>
      <c r="J58" s="143"/>
      <c r="K58" s="143"/>
      <c r="L58" s="143"/>
      <c r="M58" s="143"/>
      <c r="N58" s="143"/>
      <c r="O58" s="143"/>
      <c r="P58" s="25"/>
      <c r="Q58" s="21"/>
      <c r="R58" s="6"/>
      <c r="S58" s="2"/>
      <c r="T58" s="19"/>
      <c r="U58" s="2"/>
      <c r="V58" s="2"/>
      <c r="W58" s="2"/>
      <c r="X58" s="2"/>
      <c r="Y58" s="2"/>
      <c r="Z58" s="2"/>
      <c r="AA58" s="2"/>
    </row>
    <row r="59" spans="1:27">
      <c r="A59" s="2"/>
      <c r="B59" s="5"/>
      <c r="C59" s="15">
        <f t="shared" si="3"/>
        <v>6</v>
      </c>
      <c r="D59" s="143"/>
      <c r="E59" s="143"/>
      <c r="F59" s="143"/>
      <c r="G59" s="143"/>
      <c r="H59" s="143"/>
      <c r="I59" s="143"/>
      <c r="J59" s="143"/>
      <c r="K59" s="143"/>
      <c r="L59" s="143"/>
      <c r="M59" s="143"/>
      <c r="N59" s="143"/>
      <c r="O59" s="143"/>
      <c r="P59" s="25"/>
      <c r="Q59" s="21"/>
      <c r="R59" s="6"/>
      <c r="S59" s="2"/>
      <c r="T59" s="19"/>
      <c r="U59" s="2"/>
      <c r="V59" s="2"/>
      <c r="W59" s="2"/>
      <c r="X59" s="2"/>
      <c r="Y59" s="2"/>
      <c r="Z59" s="2"/>
      <c r="AA59" s="2"/>
    </row>
    <row r="60" spans="1:27">
      <c r="A60" s="2"/>
      <c r="B60" s="5"/>
      <c r="C60" s="15">
        <f t="shared" si="3"/>
        <v>7</v>
      </c>
      <c r="D60" s="143"/>
      <c r="E60" s="143"/>
      <c r="F60" s="143"/>
      <c r="G60" s="143"/>
      <c r="H60" s="143"/>
      <c r="I60" s="143"/>
      <c r="J60" s="143"/>
      <c r="K60" s="143"/>
      <c r="L60" s="143"/>
      <c r="M60" s="143"/>
      <c r="N60" s="143"/>
      <c r="O60" s="143"/>
      <c r="P60" s="25"/>
      <c r="Q60" s="21"/>
      <c r="R60" s="6"/>
      <c r="S60" s="2"/>
      <c r="T60" s="19"/>
      <c r="U60" s="2"/>
      <c r="V60" s="2"/>
      <c r="W60" s="2"/>
      <c r="X60" s="2"/>
      <c r="Y60" s="2"/>
      <c r="Z60" s="2"/>
      <c r="AA60" s="2"/>
    </row>
    <row r="61" spans="1:27">
      <c r="A61" s="2"/>
      <c r="B61" s="5"/>
      <c r="C61" s="15">
        <f t="shared" si="3"/>
        <v>8</v>
      </c>
      <c r="D61" s="143"/>
      <c r="E61" s="143"/>
      <c r="F61" s="143"/>
      <c r="G61" s="143"/>
      <c r="H61" s="143"/>
      <c r="I61" s="143"/>
      <c r="J61" s="143"/>
      <c r="K61" s="143"/>
      <c r="L61" s="143"/>
      <c r="M61" s="143"/>
      <c r="N61" s="143"/>
      <c r="O61" s="143"/>
      <c r="P61" s="25"/>
      <c r="Q61" s="21"/>
      <c r="R61" s="6"/>
      <c r="S61" s="2"/>
      <c r="T61" s="19"/>
      <c r="U61" s="2"/>
      <c r="V61" s="2"/>
      <c r="W61" s="2"/>
      <c r="X61" s="2"/>
      <c r="Y61" s="2"/>
      <c r="Z61" s="2"/>
      <c r="AA61" s="2"/>
    </row>
    <row r="62" spans="1:27">
      <c r="A62" s="2"/>
      <c r="B62" s="5"/>
      <c r="C62" s="15">
        <f t="shared" si="3"/>
        <v>9</v>
      </c>
      <c r="D62" s="143"/>
      <c r="E62" s="143"/>
      <c r="F62" s="143"/>
      <c r="G62" s="143"/>
      <c r="H62" s="143"/>
      <c r="I62" s="143"/>
      <c r="J62" s="143"/>
      <c r="K62" s="143"/>
      <c r="L62" s="143"/>
      <c r="M62" s="143"/>
      <c r="N62" s="143"/>
      <c r="O62" s="143"/>
      <c r="P62" s="25"/>
      <c r="Q62" s="21"/>
      <c r="R62" s="6"/>
      <c r="S62" s="2"/>
      <c r="T62" s="19"/>
      <c r="U62" s="2"/>
      <c r="V62" s="2"/>
      <c r="W62" s="2"/>
      <c r="X62" s="2"/>
      <c r="Y62" s="2"/>
      <c r="Z62" s="2"/>
      <c r="AA62" s="2"/>
    </row>
    <row r="63" spans="1:27">
      <c r="A63" s="2"/>
      <c r="B63" s="5"/>
      <c r="C63" s="15">
        <f t="shared" si="3"/>
        <v>10</v>
      </c>
      <c r="D63" s="143"/>
      <c r="E63" s="143"/>
      <c r="F63" s="143"/>
      <c r="G63" s="143"/>
      <c r="H63" s="143"/>
      <c r="I63" s="143"/>
      <c r="J63" s="143"/>
      <c r="K63" s="143"/>
      <c r="L63" s="143"/>
      <c r="M63" s="143"/>
      <c r="N63" s="143"/>
      <c r="O63" s="143"/>
      <c r="P63" s="25"/>
      <c r="Q63" s="21"/>
      <c r="R63" s="6"/>
      <c r="S63" s="2"/>
      <c r="T63" s="19"/>
      <c r="U63" s="2"/>
      <c r="V63" s="2"/>
      <c r="W63" s="2"/>
      <c r="X63" s="2"/>
      <c r="Y63" s="2"/>
      <c r="Z63" s="2"/>
      <c r="AA63" s="2"/>
    </row>
    <row r="64" spans="1:27">
      <c r="A64" s="2"/>
      <c r="B64" s="5"/>
      <c r="C64" s="15">
        <f t="shared" si="3"/>
        <v>11</v>
      </c>
      <c r="D64" s="143"/>
      <c r="E64" s="143"/>
      <c r="F64" s="143"/>
      <c r="G64" s="143"/>
      <c r="H64" s="143"/>
      <c r="I64" s="143"/>
      <c r="J64" s="143"/>
      <c r="K64" s="143"/>
      <c r="L64" s="143"/>
      <c r="M64" s="143"/>
      <c r="N64" s="143"/>
      <c r="O64" s="143"/>
      <c r="P64" s="25"/>
      <c r="Q64" s="21"/>
      <c r="R64" s="6"/>
      <c r="S64" s="2"/>
      <c r="T64" s="19"/>
      <c r="U64" s="2"/>
      <c r="V64" s="2"/>
      <c r="W64" s="2"/>
      <c r="X64" s="2"/>
      <c r="Y64" s="2"/>
      <c r="Z64" s="2"/>
      <c r="AA64" s="2"/>
    </row>
    <row r="65" spans="1:27">
      <c r="A65" s="2"/>
      <c r="B65" s="5"/>
      <c r="C65" s="15">
        <f t="shared" si="3"/>
        <v>12</v>
      </c>
      <c r="D65" s="143"/>
      <c r="E65" s="143"/>
      <c r="F65" s="143"/>
      <c r="G65" s="143"/>
      <c r="H65" s="143"/>
      <c r="I65" s="143"/>
      <c r="J65" s="143"/>
      <c r="K65" s="143"/>
      <c r="L65" s="143"/>
      <c r="M65" s="143"/>
      <c r="N65" s="143"/>
      <c r="O65" s="143"/>
      <c r="P65" s="25"/>
      <c r="Q65" s="21"/>
      <c r="R65" s="6"/>
      <c r="S65" s="2"/>
      <c r="T65" s="19"/>
      <c r="U65" s="2"/>
      <c r="V65" s="2"/>
      <c r="W65" s="2"/>
      <c r="X65" s="2"/>
      <c r="Y65" s="2"/>
      <c r="Z65" s="2"/>
      <c r="AA65" s="2"/>
    </row>
    <row r="66" spans="1:27">
      <c r="A66" s="2"/>
      <c r="B66" s="5"/>
      <c r="C66" s="15">
        <f t="shared" si="3"/>
        <v>13</v>
      </c>
      <c r="D66" s="143"/>
      <c r="E66" s="143"/>
      <c r="F66" s="143"/>
      <c r="G66" s="143"/>
      <c r="H66" s="143"/>
      <c r="I66" s="143"/>
      <c r="J66" s="143"/>
      <c r="K66" s="143"/>
      <c r="L66" s="143"/>
      <c r="M66" s="143"/>
      <c r="N66" s="143"/>
      <c r="O66" s="143"/>
      <c r="P66" s="25"/>
      <c r="Q66" s="21"/>
      <c r="R66" s="6"/>
      <c r="S66" s="2"/>
      <c r="T66" s="19"/>
      <c r="U66" s="2"/>
      <c r="V66" s="2"/>
      <c r="W66" s="2"/>
      <c r="X66" s="2"/>
      <c r="Y66" s="2"/>
      <c r="Z66" s="2"/>
      <c r="AA66" s="2"/>
    </row>
    <row r="67" spans="1:27">
      <c r="A67" s="2"/>
      <c r="B67" s="5"/>
      <c r="C67" s="15">
        <f t="shared" si="3"/>
        <v>14</v>
      </c>
      <c r="D67" s="143"/>
      <c r="E67" s="143"/>
      <c r="F67" s="143"/>
      <c r="G67" s="143"/>
      <c r="H67" s="143"/>
      <c r="I67" s="143"/>
      <c r="J67" s="143"/>
      <c r="K67" s="143"/>
      <c r="L67" s="143"/>
      <c r="M67" s="143"/>
      <c r="N67" s="143"/>
      <c r="O67" s="143"/>
      <c r="P67" s="25"/>
      <c r="Q67" s="21"/>
      <c r="R67" s="6"/>
      <c r="S67" s="2"/>
      <c r="T67" s="19"/>
      <c r="U67" s="2"/>
      <c r="V67" s="2"/>
      <c r="W67" s="2"/>
      <c r="X67" s="2"/>
      <c r="Y67" s="2"/>
      <c r="Z67" s="2"/>
      <c r="AA67" s="2"/>
    </row>
    <row r="68" spans="1:27">
      <c r="A68" s="2"/>
      <c r="B68" s="5"/>
      <c r="C68" s="15">
        <f t="shared" si="3"/>
        <v>15</v>
      </c>
      <c r="D68" s="143"/>
      <c r="E68" s="143"/>
      <c r="F68" s="143"/>
      <c r="G68" s="143"/>
      <c r="H68" s="143"/>
      <c r="I68" s="143"/>
      <c r="J68" s="143"/>
      <c r="K68" s="143"/>
      <c r="L68" s="143"/>
      <c r="M68" s="143"/>
      <c r="N68" s="143"/>
      <c r="O68" s="143"/>
      <c r="P68" s="25"/>
      <c r="Q68" s="21"/>
      <c r="R68" s="6"/>
      <c r="S68" s="2"/>
      <c r="T68" s="19"/>
      <c r="U68" s="2"/>
      <c r="V68" s="2"/>
      <c r="W68" s="2"/>
      <c r="X68" s="2"/>
      <c r="Y68" s="2"/>
      <c r="Z68" s="2"/>
      <c r="AA68" s="2"/>
    </row>
    <row r="69" spans="1:27">
      <c r="A69" s="2"/>
      <c r="B69" s="5"/>
      <c r="C69" s="15">
        <f t="shared" si="3"/>
        <v>16</v>
      </c>
      <c r="D69" s="143"/>
      <c r="E69" s="143"/>
      <c r="F69" s="143"/>
      <c r="G69" s="143"/>
      <c r="H69" s="143"/>
      <c r="I69" s="143"/>
      <c r="J69" s="143"/>
      <c r="K69" s="143"/>
      <c r="L69" s="143"/>
      <c r="M69" s="143"/>
      <c r="N69" s="143"/>
      <c r="O69" s="143"/>
      <c r="P69" s="25"/>
      <c r="Q69" s="21"/>
      <c r="R69" s="6"/>
      <c r="S69" s="2"/>
      <c r="T69" s="19"/>
      <c r="U69" s="2"/>
      <c r="V69" s="2"/>
      <c r="W69" s="2"/>
      <c r="X69" s="2"/>
      <c r="Y69" s="2"/>
      <c r="Z69" s="2"/>
      <c r="AA69" s="2"/>
    </row>
    <row r="70" spans="1:27">
      <c r="A70" s="2"/>
      <c r="B70" s="5"/>
      <c r="C70" s="15">
        <f t="shared" si="3"/>
        <v>17</v>
      </c>
      <c r="D70" s="143"/>
      <c r="E70" s="143"/>
      <c r="F70" s="143"/>
      <c r="G70" s="143"/>
      <c r="H70" s="143"/>
      <c r="I70" s="143"/>
      <c r="J70" s="143"/>
      <c r="K70" s="143"/>
      <c r="L70" s="143"/>
      <c r="M70" s="143"/>
      <c r="N70" s="143"/>
      <c r="O70" s="143"/>
      <c r="P70" s="25"/>
      <c r="Q70" s="21"/>
      <c r="R70" s="6"/>
      <c r="S70" s="2"/>
      <c r="T70" s="19"/>
      <c r="U70" s="2"/>
      <c r="V70" s="2"/>
      <c r="W70" s="2"/>
      <c r="X70" s="2"/>
      <c r="Y70" s="2"/>
      <c r="Z70" s="2"/>
      <c r="AA70" s="2"/>
    </row>
    <row r="71" spans="1:27">
      <c r="A71" s="2"/>
      <c r="B71" s="5"/>
      <c r="C71" s="15">
        <f t="shared" si="3"/>
        <v>18</v>
      </c>
      <c r="D71" s="143"/>
      <c r="E71" s="143"/>
      <c r="F71" s="143"/>
      <c r="G71" s="143"/>
      <c r="H71" s="143"/>
      <c r="I71" s="143"/>
      <c r="J71" s="143"/>
      <c r="K71" s="143"/>
      <c r="L71" s="143"/>
      <c r="M71" s="143"/>
      <c r="N71" s="143"/>
      <c r="O71" s="143"/>
      <c r="P71" s="25"/>
      <c r="Q71" s="21"/>
      <c r="R71" s="6"/>
      <c r="S71" s="2"/>
      <c r="T71" s="19"/>
      <c r="U71" s="2"/>
      <c r="V71" s="2"/>
      <c r="W71" s="2"/>
      <c r="X71" s="2"/>
      <c r="Y71" s="2"/>
      <c r="Z71" s="2"/>
      <c r="AA71" s="2"/>
    </row>
    <row r="72" spans="1:27">
      <c r="A72" s="2"/>
      <c r="B72" s="5"/>
      <c r="C72" s="15">
        <f t="shared" si="3"/>
        <v>19</v>
      </c>
      <c r="D72" s="143"/>
      <c r="E72" s="143"/>
      <c r="F72" s="143"/>
      <c r="G72" s="143"/>
      <c r="H72" s="143"/>
      <c r="I72" s="143"/>
      <c r="J72" s="143"/>
      <c r="K72" s="143"/>
      <c r="L72" s="143"/>
      <c r="M72" s="143"/>
      <c r="N72" s="143"/>
      <c r="O72" s="143"/>
      <c r="P72" s="25"/>
      <c r="Q72" s="21"/>
      <c r="R72" s="6"/>
      <c r="S72" s="2"/>
      <c r="T72" s="19"/>
      <c r="U72" s="2"/>
      <c r="V72" s="2"/>
      <c r="W72" s="2"/>
      <c r="X72" s="2"/>
      <c r="Y72" s="2"/>
      <c r="Z72" s="2"/>
      <c r="AA72" s="2"/>
    </row>
    <row r="73" spans="1:27">
      <c r="A73" s="2"/>
      <c r="B73" s="5"/>
      <c r="C73" s="15">
        <f t="shared" si="3"/>
        <v>20</v>
      </c>
      <c r="D73" s="143"/>
      <c r="E73" s="143"/>
      <c r="F73" s="143"/>
      <c r="G73" s="143"/>
      <c r="H73" s="143"/>
      <c r="I73" s="143"/>
      <c r="J73" s="143"/>
      <c r="K73" s="143"/>
      <c r="L73" s="143"/>
      <c r="M73" s="143"/>
      <c r="N73" s="143"/>
      <c r="O73" s="143"/>
      <c r="P73" s="25"/>
      <c r="Q73" s="21"/>
      <c r="R73" s="6"/>
      <c r="S73" s="2"/>
      <c r="T73" s="19"/>
      <c r="U73" s="2"/>
      <c r="V73" s="2"/>
      <c r="W73" s="2"/>
      <c r="X73" s="2"/>
      <c r="Y73" s="2"/>
      <c r="Z73" s="2"/>
      <c r="AA73" s="2"/>
    </row>
    <row r="74" spans="1:27">
      <c r="A74" s="2"/>
      <c r="B74" s="5"/>
      <c r="C74" s="15">
        <f t="shared" si="3"/>
        <v>21</v>
      </c>
      <c r="D74" s="143"/>
      <c r="E74" s="143"/>
      <c r="F74" s="143"/>
      <c r="G74" s="143"/>
      <c r="H74" s="143"/>
      <c r="I74" s="143"/>
      <c r="J74" s="143"/>
      <c r="K74" s="143"/>
      <c r="L74" s="143"/>
      <c r="M74" s="143"/>
      <c r="N74" s="143"/>
      <c r="O74" s="143"/>
      <c r="P74" s="25"/>
      <c r="Q74" s="21"/>
      <c r="R74" s="6"/>
      <c r="S74" s="2"/>
      <c r="T74" s="19"/>
      <c r="U74" s="2"/>
      <c r="V74" s="2"/>
      <c r="W74" s="2"/>
      <c r="X74" s="2"/>
      <c r="Y74" s="2"/>
      <c r="Z74" s="2"/>
      <c r="AA74" s="2"/>
    </row>
    <row r="75" spans="1:27">
      <c r="A75" s="2"/>
      <c r="B75" s="5"/>
      <c r="C75" s="15">
        <f t="shared" si="3"/>
        <v>22</v>
      </c>
      <c r="D75" s="143"/>
      <c r="E75" s="143"/>
      <c r="F75" s="143"/>
      <c r="G75" s="143"/>
      <c r="H75" s="143"/>
      <c r="I75" s="143"/>
      <c r="J75" s="143"/>
      <c r="K75" s="143"/>
      <c r="L75" s="143"/>
      <c r="M75" s="143"/>
      <c r="N75" s="143"/>
      <c r="O75" s="143"/>
      <c r="P75" s="25"/>
      <c r="Q75" s="21"/>
      <c r="R75" s="6"/>
      <c r="S75" s="2"/>
      <c r="T75" s="19"/>
      <c r="U75" s="2"/>
      <c r="V75" s="2"/>
      <c r="W75" s="2"/>
      <c r="X75" s="2"/>
      <c r="Y75" s="2"/>
      <c r="Z75" s="2"/>
      <c r="AA75" s="2"/>
    </row>
    <row r="76" spans="1:27">
      <c r="A76" s="2"/>
      <c r="B76" s="5"/>
      <c r="C76" s="15">
        <f t="shared" si="3"/>
        <v>23</v>
      </c>
      <c r="D76" s="143"/>
      <c r="E76" s="143"/>
      <c r="F76" s="143"/>
      <c r="G76" s="143"/>
      <c r="H76" s="143"/>
      <c r="I76" s="143"/>
      <c r="J76" s="143"/>
      <c r="K76" s="143"/>
      <c r="L76" s="143"/>
      <c r="M76" s="143"/>
      <c r="N76" s="143"/>
      <c r="O76" s="143"/>
      <c r="P76" s="25"/>
      <c r="Q76" s="21"/>
      <c r="R76" s="6"/>
      <c r="S76" s="2"/>
      <c r="T76" s="19"/>
      <c r="U76" s="2"/>
      <c r="V76" s="2"/>
      <c r="W76" s="2"/>
      <c r="X76" s="2"/>
      <c r="Y76" s="2"/>
      <c r="Z76" s="2"/>
      <c r="AA76" s="2"/>
    </row>
    <row r="77" spans="1:27">
      <c r="A77" s="2"/>
      <c r="B77" s="5"/>
      <c r="C77" s="15">
        <f t="shared" si="3"/>
        <v>24</v>
      </c>
      <c r="D77" s="143"/>
      <c r="E77" s="143"/>
      <c r="F77" s="143"/>
      <c r="G77" s="143"/>
      <c r="H77" s="143"/>
      <c r="I77" s="143"/>
      <c r="J77" s="143"/>
      <c r="K77" s="143"/>
      <c r="L77" s="143"/>
      <c r="M77" s="143"/>
      <c r="N77" s="143"/>
      <c r="O77" s="143"/>
      <c r="P77" s="25"/>
      <c r="Q77" s="21"/>
      <c r="R77" s="6"/>
      <c r="S77" s="2"/>
      <c r="T77" s="19"/>
      <c r="U77" s="2"/>
      <c r="V77" s="2"/>
      <c r="W77" s="2"/>
      <c r="X77" s="2"/>
      <c r="Y77" s="2"/>
      <c r="Z77" s="2"/>
      <c r="AA77" s="2"/>
    </row>
    <row r="78" spans="1:27">
      <c r="A78" s="2"/>
      <c r="B78" s="5"/>
      <c r="C78" s="26"/>
      <c r="D78" s="26"/>
      <c r="E78" s="26"/>
      <c r="F78" s="26"/>
      <c r="G78" s="26"/>
      <c r="H78" s="26"/>
      <c r="I78" s="26"/>
      <c r="J78" s="26"/>
      <c r="K78" s="26"/>
      <c r="L78" s="26"/>
      <c r="M78" s="26"/>
      <c r="N78" s="26"/>
      <c r="O78" s="26"/>
      <c r="P78" s="26"/>
      <c r="Q78" s="26"/>
      <c r="R78" s="6"/>
      <c r="S78" s="2"/>
      <c r="T78" s="19"/>
      <c r="U78" s="2"/>
      <c r="V78" s="2"/>
      <c r="W78" s="2"/>
      <c r="X78" s="2"/>
      <c r="Y78" s="2"/>
      <c r="Z78" s="2"/>
      <c r="AA78" s="2"/>
    </row>
    <row r="79" spans="1:27">
      <c r="A79" s="2"/>
      <c r="B79" s="5"/>
      <c r="C79" s="27" t="s">
        <v>57</v>
      </c>
      <c r="D79" s="144">
        <f>SUM(D54:D77)/24</f>
        <v>0</v>
      </c>
      <c r="E79" s="144">
        <f t="shared" ref="E79:O79" si="4">SUM(E54:E77)/24</f>
        <v>0</v>
      </c>
      <c r="F79" s="144">
        <f t="shared" si="4"/>
        <v>0</v>
      </c>
      <c r="G79" s="144">
        <f t="shared" si="4"/>
        <v>0</v>
      </c>
      <c r="H79" s="144">
        <f t="shared" si="4"/>
        <v>0</v>
      </c>
      <c r="I79" s="144">
        <f t="shared" si="4"/>
        <v>0</v>
      </c>
      <c r="J79" s="144">
        <f>SUM(J54:J77)/24</f>
        <v>0</v>
      </c>
      <c r="K79" s="144">
        <f t="shared" si="4"/>
        <v>0</v>
      </c>
      <c r="L79" s="144">
        <f t="shared" si="4"/>
        <v>0</v>
      </c>
      <c r="M79" s="144">
        <f t="shared" si="4"/>
        <v>0</v>
      </c>
      <c r="N79" s="144">
        <f t="shared" si="4"/>
        <v>0</v>
      </c>
      <c r="O79" s="144">
        <f t="shared" si="4"/>
        <v>0</v>
      </c>
      <c r="P79" s="28"/>
      <c r="Q79" s="144">
        <f>SUMPRODUCT(D79:O79,D80:O80)/Q80</f>
        <v>0</v>
      </c>
      <c r="R79" s="6"/>
      <c r="S79" s="2"/>
      <c r="T79" s="19"/>
      <c r="U79" s="2"/>
      <c r="V79" s="2"/>
      <c r="W79" s="2"/>
      <c r="X79" s="2"/>
      <c r="Y79" s="2"/>
      <c r="Z79" s="2"/>
      <c r="AA79" s="2"/>
    </row>
    <row r="80" spans="1:27">
      <c r="A80" s="2"/>
      <c r="B80" s="5"/>
      <c r="C80" s="29" t="s">
        <v>58</v>
      </c>
      <c r="D80" s="30">
        <f>31*24</f>
        <v>744</v>
      </c>
      <c r="E80" s="30">
        <f>28*24</f>
        <v>672</v>
      </c>
      <c r="F80" s="30">
        <f t="shared" ref="F80:O80" si="5">31*24</f>
        <v>744</v>
      </c>
      <c r="G80" s="30">
        <f>30*24</f>
        <v>720</v>
      </c>
      <c r="H80" s="30">
        <f t="shared" si="5"/>
        <v>744</v>
      </c>
      <c r="I80" s="30">
        <f>30*24</f>
        <v>720</v>
      </c>
      <c r="J80" s="30">
        <f t="shared" si="5"/>
        <v>744</v>
      </c>
      <c r="K80" s="30">
        <f t="shared" si="5"/>
        <v>744</v>
      </c>
      <c r="L80" s="30">
        <f>30*24</f>
        <v>720</v>
      </c>
      <c r="M80" s="30">
        <f t="shared" si="5"/>
        <v>744</v>
      </c>
      <c r="N80" s="30">
        <f>30*24</f>
        <v>720</v>
      </c>
      <c r="O80" s="30">
        <f t="shared" si="5"/>
        <v>744</v>
      </c>
      <c r="P80" s="31"/>
      <c r="Q80" s="32">
        <f>SUM(D80:O80)</f>
        <v>8760</v>
      </c>
      <c r="R80" s="6"/>
      <c r="S80" s="2"/>
      <c r="T80" s="19"/>
      <c r="U80" s="2"/>
      <c r="V80" s="2"/>
      <c r="W80" s="2"/>
      <c r="X80" s="2"/>
      <c r="Y80" s="2"/>
      <c r="Z80" s="2"/>
      <c r="AA80" s="2"/>
    </row>
    <row r="81" spans="1:27" ht="11.25" customHeight="1">
      <c r="A81" s="2"/>
      <c r="B81" s="7"/>
      <c r="C81" s="8"/>
      <c r="D81" s="8"/>
      <c r="E81" s="8"/>
      <c r="F81" s="8"/>
      <c r="G81" s="8"/>
      <c r="H81" s="8"/>
      <c r="I81" s="8"/>
      <c r="J81" s="8"/>
      <c r="K81" s="8"/>
      <c r="L81" s="8"/>
      <c r="M81" s="8"/>
      <c r="N81" s="8"/>
      <c r="O81" s="8"/>
      <c r="P81" s="8"/>
      <c r="Q81" s="8"/>
      <c r="R81" s="9"/>
      <c r="S81" s="2"/>
      <c r="T81" s="2"/>
      <c r="U81" s="2"/>
      <c r="V81" s="2"/>
      <c r="W81" s="2"/>
      <c r="X81" s="2"/>
      <c r="Y81" s="2"/>
      <c r="Z81" s="2"/>
      <c r="AA81" s="2"/>
    </row>
    <row r="82" spans="1:27">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c r="A83" s="1"/>
      <c r="B83" s="1"/>
      <c r="C83" s="1"/>
      <c r="D83" s="1"/>
      <c r="E83" s="1"/>
      <c r="F83" s="1"/>
      <c r="G83" s="1"/>
      <c r="H83" s="1"/>
      <c r="I83" s="1"/>
      <c r="J83" s="1"/>
      <c r="K83" s="1"/>
      <c r="L83" s="1"/>
      <c r="M83" s="1"/>
      <c r="N83" s="1"/>
      <c r="O83" s="1"/>
      <c r="P83" s="1"/>
      <c r="Q83" s="1"/>
      <c r="R83" s="1"/>
      <c r="S83" s="2"/>
      <c r="T83" s="2"/>
      <c r="U83" s="2"/>
      <c r="V83" s="2"/>
      <c r="W83" s="2"/>
      <c r="X83" s="2"/>
      <c r="Y83" s="2"/>
      <c r="Z83" s="2"/>
      <c r="AA83" s="2"/>
    </row>
    <row r="84" spans="1:27">
      <c r="A84" s="2"/>
      <c r="B84" s="3"/>
      <c r="C84" s="17"/>
      <c r="D84" s="18"/>
      <c r="E84" s="10"/>
      <c r="F84" s="10"/>
      <c r="G84" s="10"/>
      <c r="H84" s="10"/>
      <c r="I84" s="10"/>
      <c r="J84" s="10"/>
      <c r="K84" s="10"/>
      <c r="L84" s="10"/>
      <c r="M84" s="10"/>
      <c r="N84" s="10"/>
      <c r="O84" s="10"/>
      <c r="P84" s="10"/>
      <c r="Q84" s="10"/>
      <c r="R84" s="4"/>
      <c r="S84" s="2"/>
      <c r="T84" s="2"/>
      <c r="U84" s="2"/>
      <c r="V84" s="2"/>
      <c r="W84" s="2"/>
      <c r="X84" s="2"/>
      <c r="Y84" s="2"/>
      <c r="Z84" s="2"/>
      <c r="AA84" s="2"/>
    </row>
    <row r="85" spans="1:27" ht="18.75">
      <c r="A85" s="2"/>
      <c r="B85" s="5"/>
      <c r="C85" s="175" t="s">
        <v>0</v>
      </c>
      <c r="D85" s="175"/>
      <c r="E85" s="175"/>
      <c r="F85" s="175"/>
      <c r="G85" s="175"/>
      <c r="H85" s="175"/>
      <c r="I85" s="175"/>
      <c r="J85" s="175"/>
      <c r="K85" s="175"/>
      <c r="L85" s="175"/>
      <c r="M85" s="175"/>
      <c r="N85" s="175"/>
      <c r="O85" s="175"/>
      <c r="P85" s="175"/>
      <c r="Q85" s="175"/>
      <c r="R85" s="6"/>
      <c r="S85" s="2"/>
      <c r="T85" s="2"/>
      <c r="U85" s="2"/>
      <c r="V85" s="2"/>
      <c r="W85" s="2"/>
      <c r="X85" s="2"/>
      <c r="Y85" s="2"/>
      <c r="Z85" s="2"/>
      <c r="AA85" s="2"/>
    </row>
    <row r="86" spans="1:27">
      <c r="A86" s="2"/>
      <c r="B86" s="5"/>
      <c r="C86" s="146" t="str">
        <f>'User Guide'!$C$4</f>
        <v>NYSERDA RFP No. T4RFP21-1</v>
      </c>
      <c r="D86" s="146"/>
      <c r="E86" s="146"/>
      <c r="F86" s="146"/>
      <c r="G86" s="146"/>
      <c r="H86" s="146"/>
      <c r="I86" s="146"/>
      <c r="J86" s="146"/>
      <c r="K86" s="146"/>
      <c r="L86" s="146"/>
      <c r="M86" s="146"/>
      <c r="N86" s="146"/>
      <c r="O86" s="146"/>
      <c r="P86" s="146"/>
      <c r="Q86" s="146"/>
      <c r="R86" s="6"/>
      <c r="S86" s="2"/>
      <c r="T86" s="2"/>
      <c r="U86" s="2"/>
      <c r="V86" s="2"/>
      <c r="W86" s="2"/>
      <c r="X86" s="2"/>
      <c r="Y86" s="2"/>
      <c r="Z86" s="2"/>
      <c r="AA86" s="2"/>
    </row>
    <row r="87" spans="1:27">
      <c r="A87" s="2"/>
      <c r="B87" s="5"/>
      <c r="C87" s="146" t="str">
        <f>C5</f>
        <v>Part III - Delivery Worksheet</v>
      </c>
      <c r="D87" s="146"/>
      <c r="E87" s="146"/>
      <c r="F87" s="146"/>
      <c r="G87" s="146"/>
      <c r="H87" s="146"/>
      <c r="I87" s="146"/>
      <c r="J87" s="146"/>
      <c r="K87" s="146"/>
      <c r="L87" s="146"/>
      <c r="M87" s="146"/>
      <c r="N87" s="146"/>
      <c r="O87" s="146"/>
      <c r="P87" s="146"/>
      <c r="Q87" s="146"/>
      <c r="R87" s="6"/>
      <c r="S87" s="2"/>
      <c r="T87" s="2"/>
      <c r="U87" s="2"/>
      <c r="V87" s="2"/>
      <c r="W87" s="2"/>
      <c r="X87" s="2"/>
      <c r="Y87" s="2"/>
      <c r="Z87" s="2"/>
      <c r="AA87" s="2"/>
    </row>
    <row r="88" spans="1:27">
      <c r="A88" s="2"/>
      <c r="B88" s="5"/>
      <c r="C88" s="11"/>
      <c r="D88" s="11"/>
      <c r="E88" s="11"/>
      <c r="F88" s="11"/>
      <c r="G88" s="11"/>
      <c r="H88" s="11"/>
      <c r="I88" s="11"/>
      <c r="J88" s="11"/>
      <c r="K88" s="11"/>
      <c r="L88" s="11"/>
      <c r="M88" s="11"/>
      <c r="N88" s="11"/>
      <c r="O88" s="11"/>
      <c r="P88" s="11"/>
      <c r="Q88" s="11"/>
      <c r="R88" s="6"/>
      <c r="S88" s="2"/>
      <c r="T88" s="2"/>
      <c r="U88" s="2"/>
      <c r="V88" s="2"/>
      <c r="W88" s="2"/>
      <c r="X88" s="2"/>
      <c r="Y88" s="2"/>
      <c r="Z88" s="2"/>
      <c r="AA88" s="2"/>
    </row>
    <row r="89" spans="1:27">
      <c r="A89" s="2"/>
      <c r="B89" s="5"/>
      <c r="C89" s="11" t="s">
        <v>4</v>
      </c>
      <c r="D89" s="11"/>
      <c r="E89" s="11"/>
      <c r="F89" s="11"/>
      <c r="G89" s="11"/>
      <c r="H89" s="176">
        <f>Proposer_Name</f>
        <v>0</v>
      </c>
      <c r="I89" s="176"/>
      <c r="J89" s="176"/>
      <c r="K89" s="176"/>
      <c r="L89" s="176"/>
      <c r="M89" s="176"/>
      <c r="N89" s="176"/>
      <c r="O89" s="176"/>
      <c r="P89" s="176"/>
      <c r="Q89" s="11"/>
      <c r="R89" s="6"/>
      <c r="S89" s="2"/>
      <c r="T89" s="19" t="str">
        <f>IF(ISBLANK(Project_Sponsor),"Enter in Part I","")</f>
        <v/>
      </c>
      <c r="U89" s="2"/>
      <c r="V89" s="2"/>
      <c r="W89" s="2"/>
      <c r="X89" s="2"/>
      <c r="Y89" s="2"/>
      <c r="Z89" s="2"/>
      <c r="AA89" s="2"/>
    </row>
    <row r="90" spans="1:27">
      <c r="A90" s="2"/>
      <c r="B90" s="5"/>
      <c r="C90" s="11" t="s">
        <v>7</v>
      </c>
      <c r="D90" s="11"/>
      <c r="E90" s="11"/>
      <c r="F90" s="11"/>
      <c r="G90" s="20"/>
      <c r="H90" s="177">
        <f>Project_Name</f>
        <v>0</v>
      </c>
      <c r="I90" s="177"/>
      <c r="J90" s="177"/>
      <c r="K90" s="177"/>
      <c r="L90" s="177"/>
      <c r="M90" s="177"/>
      <c r="N90" s="177"/>
      <c r="O90" s="177"/>
      <c r="P90" s="177"/>
      <c r="Q90" s="20"/>
      <c r="R90" s="6"/>
      <c r="S90" s="2"/>
      <c r="T90" s="19"/>
      <c r="U90" s="2"/>
      <c r="V90" s="2"/>
      <c r="W90" s="2"/>
      <c r="X90" s="2"/>
      <c r="Y90" s="2"/>
      <c r="Z90" s="2"/>
      <c r="AA90" s="2"/>
    </row>
    <row r="91" spans="1:27">
      <c r="A91" s="2"/>
      <c r="B91" s="5"/>
      <c r="C91" s="173"/>
      <c r="D91" s="173"/>
      <c r="E91" s="173"/>
      <c r="F91" s="173"/>
      <c r="G91" s="173"/>
      <c r="H91" s="173"/>
      <c r="I91" s="173"/>
      <c r="J91" s="173"/>
      <c r="K91" s="173"/>
      <c r="L91" s="173"/>
      <c r="M91" s="173"/>
      <c r="N91" s="173"/>
      <c r="O91" s="173"/>
      <c r="P91" s="21"/>
      <c r="Q91" s="21"/>
      <c r="R91" s="6"/>
      <c r="S91" s="2"/>
      <c r="T91" s="19"/>
      <c r="U91" s="2"/>
      <c r="V91" s="2"/>
      <c r="W91" s="2"/>
      <c r="X91" s="2"/>
      <c r="Y91" s="2"/>
      <c r="Z91" s="2"/>
      <c r="AA91" s="2"/>
    </row>
    <row r="92" spans="1:27">
      <c r="A92" s="2"/>
      <c r="B92" s="5"/>
      <c r="C92" s="178" t="s">
        <v>60</v>
      </c>
      <c r="D92" s="178"/>
      <c r="E92" s="178"/>
      <c r="F92" s="178"/>
      <c r="G92" s="178"/>
      <c r="H92" s="178"/>
      <c r="I92" s="178"/>
      <c r="J92" s="178"/>
      <c r="K92" s="178"/>
      <c r="L92" s="178"/>
      <c r="M92" s="178"/>
      <c r="N92" s="178"/>
      <c r="O92" s="178"/>
      <c r="P92" s="178"/>
      <c r="Q92" s="178"/>
      <c r="R92" s="6"/>
      <c r="S92" s="2"/>
      <c r="T92" s="19"/>
      <c r="U92" s="2"/>
      <c r="V92" s="2"/>
      <c r="W92" s="2"/>
      <c r="X92" s="2"/>
      <c r="Y92" s="2"/>
      <c r="Z92" s="2"/>
      <c r="AA92" s="2"/>
    </row>
    <row r="93" spans="1:27">
      <c r="A93" s="2"/>
      <c r="B93" s="5"/>
      <c r="C93" s="174" t="s">
        <v>42</v>
      </c>
      <c r="D93" s="174"/>
      <c r="E93" s="174"/>
      <c r="F93" s="174"/>
      <c r="G93" s="174"/>
      <c r="H93" s="174"/>
      <c r="I93" s="174"/>
      <c r="J93" s="174"/>
      <c r="K93" s="174"/>
      <c r="L93" s="174"/>
      <c r="M93" s="174"/>
      <c r="N93" s="174"/>
      <c r="O93" s="174"/>
      <c r="P93" s="174"/>
      <c r="Q93" s="174"/>
      <c r="R93" s="6"/>
      <c r="S93" s="2"/>
      <c r="T93" s="19"/>
      <c r="U93" s="2"/>
      <c r="V93" s="2"/>
      <c r="W93" s="2"/>
      <c r="X93" s="2"/>
      <c r="Y93" s="2"/>
      <c r="Z93" s="2"/>
      <c r="AA93" s="2"/>
    </row>
    <row r="94" spans="1:27">
      <c r="A94" s="2"/>
      <c r="B94" s="5"/>
      <c r="C94" s="15" t="s">
        <v>43</v>
      </c>
      <c r="D94" s="15" t="s">
        <v>44</v>
      </c>
      <c r="E94" s="15" t="s">
        <v>45</v>
      </c>
      <c r="F94" s="22" t="s">
        <v>46</v>
      </c>
      <c r="G94" s="22" t="s">
        <v>47</v>
      </c>
      <c r="H94" s="22" t="s">
        <v>48</v>
      </c>
      <c r="I94" s="22" t="s">
        <v>49</v>
      </c>
      <c r="J94" s="22" t="s">
        <v>50</v>
      </c>
      <c r="K94" s="22" t="s">
        <v>51</v>
      </c>
      <c r="L94" s="22" t="s">
        <v>52</v>
      </c>
      <c r="M94" s="22" t="s">
        <v>53</v>
      </c>
      <c r="N94" s="22" t="s">
        <v>54</v>
      </c>
      <c r="O94" s="22" t="s">
        <v>55</v>
      </c>
      <c r="P94" s="23"/>
      <c r="Q94" s="21"/>
      <c r="R94" s="6"/>
      <c r="S94" s="2"/>
      <c r="T94" s="24" t="s">
        <v>56</v>
      </c>
      <c r="U94" s="2"/>
      <c r="V94" s="2">
        <f>COUNT(D95:O118)</f>
        <v>0</v>
      </c>
      <c r="W94" s="2"/>
      <c r="X94" s="2"/>
      <c r="Y94" s="2"/>
      <c r="Z94" s="2"/>
      <c r="AA94" s="2"/>
    </row>
    <row r="95" spans="1:27">
      <c r="A95" s="2"/>
      <c r="B95" s="5"/>
      <c r="C95" s="15">
        <v>1</v>
      </c>
      <c r="D95" s="145"/>
      <c r="E95" s="145"/>
      <c r="F95" s="145"/>
      <c r="G95" s="145"/>
      <c r="H95" s="145"/>
      <c r="I95" s="145"/>
      <c r="J95" s="145"/>
      <c r="K95" s="145"/>
      <c r="L95" s="145"/>
      <c r="M95" s="145"/>
      <c r="N95" s="145"/>
      <c r="O95" s="145"/>
      <c r="P95" s="25"/>
      <c r="Q95" s="21"/>
      <c r="R95" s="6"/>
      <c r="S95" s="2"/>
      <c r="T95" s="19" t="str">
        <f>IF(AND(COUNT(D95:O118)&lt;&gt;288,'Part I'!G19="Yes"),"Required Information","")</f>
        <v/>
      </c>
      <c r="U95" s="2"/>
      <c r="V95" s="2"/>
      <c r="W95" s="2"/>
      <c r="X95" s="2"/>
      <c r="Y95" s="2"/>
      <c r="Z95" s="2"/>
      <c r="AA95" s="2"/>
    </row>
    <row r="96" spans="1:27">
      <c r="A96" s="2"/>
      <c r="B96" s="5"/>
      <c r="C96" s="15">
        <f>C95+1</f>
        <v>2</v>
      </c>
      <c r="D96" s="145"/>
      <c r="E96" s="145"/>
      <c r="F96" s="145"/>
      <c r="G96" s="145"/>
      <c r="H96" s="145"/>
      <c r="I96" s="145"/>
      <c r="J96" s="145"/>
      <c r="K96" s="145"/>
      <c r="L96" s="145"/>
      <c r="M96" s="145"/>
      <c r="N96" s="145"/>
      <c r="O96" s="145"/>
      <c r="P96" s="25"/>
      <c r="Q96" s="21"/>
      <c r="R96" s="6"/>
      <c r="S96" s="2"/>
      <c r="T96" s="19"/>
      <c r="U96" s="2"/>
      <c r="V96" s="2"/>
      <c r="W96" s="2"/>
      <c r="X96" s="2"/>
      <c r="Y96" s="2"/>
      <c r="Z96" s="2"/>
      <c r="AA96" s="2"/>
    </row>
    <row r="97" spans="1:27">
      <c r="A97" s="2"/>
      <c r="B97" s="5"/>
      <c r="C97" s="15">
        <f t="shared" ref="C97:C118" si="6">C96+1</f>
        <v>3</v>
      </c>
      <c r="D97" s="145"/>
      <c r="E97" s="145"/>
      <c r="F97" s="145"/>
      <c r="G97" s="145"/>
      <c r="H97" s="145"/>
      <c r="I97" s="145"/>
      <c r="J97" s="145"/>
      <c r="K97" s="145"/>
      <c r="L97" s="145"/>
      <c r="M97" s="145"/>
      <c r="N97" s="145"/>
      <c r="O97" s="145"/>
      <c r="P97" s="25"/>
      <c r="Q97" s="21"/>
      <c r="R97" s="6"/>
      <c r="S97" s="2"/>
      <c r="T97" s="19"/>
      <c r="U97" s="2"/>
      <c r="V97" s="2"/>
      <c r="W97" s="2"/>
      <c r="X97" s="2"/>
      <c r="Y97" s="2"/>
      <c r="Z97" s="2"/>
      <c r="AA97" s="2"/>
    </row>
    <row r="98" spans="1:27">
      <c r="A98" s="2"/>
      <c r="B98" s="5"/>
      <c r="C98" s="15">
        <f t="shared" si="6"/>
        <v>4</v>
      </c>
      <c r="D98" s="145"/>
      <c r="E98" s="145"/>
      <c r="F98" s="145"/>
      <c r="G98" s="145"/>
      <c r="H98" s="145"/>
      <c r="I98" s="145"/>
      <c r="J98" s="145"/>
      <c r="K98" s="145"/>
      <c r="L98" s="145"/>
      <c r="M98" s="145"/>
      <c r="N98" s="145"/>
      <c r="O98" s="145"/>
      <c r="P98" s="25"/>
      <c r="Q98" s="21"/>
      <c r="R98" s="6"/>
      <c r="S98" s="2"/>
      <c r="T98" s="19"/>
      <c r="U98" s="2"/>
      <c r="V98" s="2"/>
      <c r="W98" s="2"/>
      <c r="X98" s="2"/>
      <c r="Y98" s="2"/>
      <c r="Z98" s="2"/>
      <c r="AA98" s="2"/>
    </row>
    <row r="99" spans="1:27">
      <c r="A99" s="2"/>
      <c r="B99" s="5"/>
      <c r="C99" s="15">
        <f t="shared" si="6"/>
        <v>5</v>
      </c>
      <c r="D99" s="145"/>
      <c r="E99" s="145"/>
      <c r="F99" s="145"/>
      <c r="G99" s="145"/>
      <c r="H99" s="145"/>
      <c r="I99" s="145"/>
      <c r="J99" s="145"/>
      <c r="K99" s="145"/>
      <c r="L99" s="145"/>
      <c r="M99" s="145"/>
      <c r="N99" s="145"/>
      <c r="O99" s="145"/>
      <c r="P99" s="25"/>
      <c r="Q99" s="21"/>
      <c r="R99" s="6"/>
      <c r="S99" s="2"/>
      <c r="T99" s="19"/>
      <c r="U99" s="2"/>
      <c r="V99" s="2"/>
      <c r="W99" s="2"/>
      <c r="X99" s="2"/>
      <c r="Y99" s="2"/>
      <c r="Z99" s="2"/>
      <c r="AA99" s="2"/>
    </row>
    <row r="100" spans="1:27">
      <c r="A100" s="2"/>
      <c r="B100" s="5"/>
      <c r="C100" s="15">
        <f t="shared" si="6"/>
        <v>6</v>
      </c>
      <c r="D100" s="145"/>
      <c r="E100" s="145"/>
      <c r="F100" s="145"/>
      <c r="G100" s="145"/>
      <c r="H100" s="145"/>
      <c r="I100" s="145"/>
      <c r="J100" s="145"/>
      <c r="K100" s="145"/>
      <c r="L100" s="145"/>
      <c r="M100" s="145"/>
      <c r="N100" s="145"/>
      <c r="O100" s="145"/>
      <c r="P100" s="25"/>
      <c r="Q100" s="21"/>
      <c r="R100" s="6"/>
      <c r="S100" s="2"/>
      <c r="T100" s="19"/>
      <c r="U100" s="2"/>
      <c r="V100" s="2"/>
      <c r="W100" s="2"/>
      <c r="X100" s="2"/>
      <c r="Y100" s="2"/>
      <c r="Z100" s="2"/>
      <c r="AA100" s="2"/>
    </row>
    <row r="101" spans="1:27">
      <c r="A101" s="2"/>
      <c r="B101" s="5"/>
      <c r="C101" s="15">
        <f t="shared" si="6"/>
        <v>7</v>
      </c>
      <c r="D101" s="145"/>
      <c r="E101" s="145"/>
      <c r="F101" s="145"/>
      <c r="G101" s="145"/>
      <c r="H101" s="145"/>
      <c r="I101" s="145"/>
      <c r="J101" s="145"/>
      <c r="K101" s="145"/>
      <c r="L101" s="145"/>
      <c r="M101" s="145"/>
      <c r="N101" s="145"/>
      <c r="O101" s="145"/>
      <c r="P101" s="25"/>
      <c r="Q101" s="21"/>
      <c r="R101" s="6"/>
      <c r="S101" s="2"/>
      <c r="T101" s="19"/>
      <c r="U101" s="2"/>
      <c r="V101" s="2"/>
      <c r="W101" s="2"/>
      <c r="X101" s="2"/>
      <c r="Y101" s="2"/>
      <c r="Z101" s="2"/>
      <c r="AA101" s="2"/>
    </row>
    <row r="102" spans="1:27">
      <c r="A102" s="2"/>
      <c r="B102" s="5"/>
      <c r="C102" s="15">
        <f t="shared" si="6"/>
        <v>8</v>
      </c>
      <c r="D102" s="145"/>
      <c r="E102" s="145"/>
      <c r="F102" s="145"/>
      <c r="G102" s="145"/>
      <c r="H102" s="145"/>
      <c r="I102" s="145"/>
      <c r="J102" s="145"/>
      <c r="K102" s="145"/>
      <c r="L102" s="145"/>
      <c r="M102" s="145"/>
      <c r="N102" s="145"/>
      <c r="O102" s="145"/>
      <c r="P102" s="25"/>
      <c r="Q102" s="21"/>
      <c r="R102" s="6"/>
      <c r="S102" s="2"/>
      <c r="T102" s="19"/>
      <c r="U102" s="2"/>
      <c r="V102" s="2"/>
      <c r="W102" s="2"/>
      <c r="X102" s="2"/>
      <c r="Y102" s="2"/>
      <c r="Z102" s="2"/>
      <c r="AA102" s="2"/>
    </row>
    <row r="103" spans="1:27">
      <c r="A103" s="2"/>
      <c r="B103" s="5"/>
      <c r="C103" s="15">
        <f t="shared" si="6"/>
        <v>9</v>
      </c>
      <c r="D103" s="145"/>
      <c r="E103" s="145"/>
      <c r="F103" s="145"/>
      <c r="G103" s="145"/>
      <c r="H103" s="145"/>
      <c r="I103" s="145"/>
      <c r="J103" s="145"/>
      <c r="K103" s="145"/>
      <c r="L103" s="145"/>
      <c r="M103" s="145"/>
      <c r="N103" s="145"/>
      <c r="O103" s="145"/>
      <c r="P103" s="25"/>
      <c r="Q103" s="21"/>
      <c r="R103" s="6"/>
      <c r="S103" s="2"/>
      <c r="T103" s="19"/>
      <c r="U103" s="2"/>
      <c r="V103" s="2"/>
      <c r="W103" s="2"/>
      <c r="X103" s="2"/>
      <c r="Y103" s="2"/>
      <c r="Z103" s="2"/>
      <c r="AA103" s="2"/>
    </row>
    <row r="104" spans="1:27">
      <c r="A104" s="2"/>
      <c r="B104" s="5"/>
      <c r="C104" s="15">
        <f t="shared" si="6"/>
        <v>10</v>
      </c>
      <c r="D104" s="145"/>
      <c r="E104" s="145"/>
      <c r="F104" s="145"/>
      <c r="G104" s="145"/>
      <c r="H104" s="145"/>
      <c r="I104" s="145"/>
      <c r="J104" s="145"/>
      <c r="K104" s="145"/>
      <c r="L104" s="145"/>
      <c r="M104" s="145"/>
      <c r="N104" s="145"/>
      <c r="O104" s="145"/>
      <c r="P104" s="25"/>
      <c r="Q104" s="21"/>
      <c r="R104" s="6"/>
      <c r="S104" s="2"/>
      <c r="T104" s="19"/>
      <c r="U104" s="2"/>
      <c r="V104" s="2"/>
      <c r="W104" s="2"/>
      <c r="X104" s="2"/>
      <c r="Y104" s="2"/>
      <c r="Z104" s="2"/>
      <c r="AA104" s="2"/>
    </row>
    <row r="105" spans="1:27">
      <c r="A105" s="2"/>
      <c r="B105" s="5"/>
      <c r="C105" s="15">
        <f t="shared" si="6"/>
        <v>11</v>
      </c>
      <c r="D105" s="145"/>
      <c r="E105" s="145"/>
      <c r="F105" s="145"/>
      <c r="G105" s="145"/>
      <c r="H105" s="145"/>
      <c r="I105" s="145"/>
      <c r="J105" s="145"/>
      <c r="K105" s="145"/>
      <c r="L105" s="145"/>
      <c r="M105" s="145"/>
      <c r="N105" s="145"/>
      <c r="O105" s="145"/>
      <c r="P105" s="25"/>
      <c r="Q105" s="21"/>
      <c r="R105" s="6"/>
      <c r="S105" s="2"/>
      <c r="T105" s="19"/>
      <c r="U105" s="2"/>
      <c r="V105" s="2"/>
      <c r="W105" s="2"/>
      <c r="X105" s="2"/>
      <c r="Y105" s="2"/>
      <c r="Z105" s="2"/>
      <c r="AA105" s="2"/>
    </row>
    <row r="106" spans="1:27">
      <c r="A106" s="2"/>
      <c r="B106" s="5"/>
      <c r="C106" s="15">
        <f t="shared" si="6"/>
        <v>12</v>
      </c>
      <c r="D106" s="145"/>
      <c r="E106" s="145"/>
      <c r="F106" s="145"/>
      <c r="G106" s="145"/>
      <c r="H106" s="145"/>
      <c r="I106" s="145"/>
      <c r="J106" s="145"/>
      <c r="K106" s="145"/>
      <c r="L106" s="145"/>
      <c r="M106" s="145"/>
      <c r="N106" s="145"/>
      <c r="O106" s="145"/>
      <c r="P106" s="25"/>
      <c r="Q106" s="21"/>
      <c r="R106" s="6"/>
      <c r="S106" s="2"/>
      <c r="T106" s="19"/>
      <c r="U106" s="2"/>
      <c r="V106" s="2"/>
      <c r="W106" s="2"/>
      <c r="X106" s="2"/>
      <c r="Y106" s="2"/>
      <c r="Z106" s="2"/>
      <c r="AA106" s="2"/>
    </row>
    <row r="107" spans="1:27">
      <c r="A107" s="2"/>
      <c r="B107" s="5"/>
      <c r="C107" s="15">
        <f t="shared" si="6"/>
        <v>13</v>
      </c>
      <c r="D107" s="145"/>
      <c r="E107" s="145"/>
      <c r="F107" s="145"/>
      <c r="G107" s="145"/>
      <c r="H107" s="145"/>
      <c r="I107" s="145"/>
      <c r="J107" s="145"/>
      <c r="K107" s="145"/>
      <c r="L107" s="145"/>
      <c r="M107" s="145"/>
      <c r="N107" s="145"/>
      <c r="O107" s="145"/>
      <c r="P107" s="25"/>
      <c r="Q107" s="21"/>
      <c r="R107" s="6"/>
      <c r="S107" s="2"/>
      <c r="T107" s="19"/>
      <c r="U107" s="2"/>
      <c r="V107" s="2"/>
      <c r="W107" s="2"/>
      <c r="X107" s="2"/>
      <c r="Y107" s="2"/>
      <c r="Z107" s="2"/>
      <c r="AA107" s="2"/>
    </row>
    <row r="108" spans="1:27">
      <c r="A108" s="2"/>
      <c r="B108" s="5"/>
      <c r="C108" s="15">
        <f t="shared" si="6"/>
        <v>14</v>
      </c>
      <c r="D108" s="145"/>
      <c r="E108" s="145"/>
      <c r="F108" s="145"/>
      <c r="G108" s="145"/>
      <c r="H108" s="145"/>
      <c r="I108" s="145"/>
      <c r="J108" s="145"/>
      <c r="K108" s="145"/>
      <c r="L108" s="145"/>
      <c r="M108" s="145"/>
      <c r="N108" s="145"/>
      <c r="O108" s="145"/>
      <c r="P108" s="25"/>
      <c r="Q108" s="21"/>
      <c r="R108" s="6"/>
      <c r="S108" s="2"/>
      <c r="T108" s="19"/>
      <c r="U108" s="2"/>
      <c r="V108" s="2"/>
      <c r="W108" s="2"/>
      <c r="X108" s="2"/>
      <c r="Y108" s="2"/>
      <c r="Z108" s="2"/>
      <c r="AA108" s="2"/>
    </row>
    <row r="109" spans="1:27">
      <c r="A109" s="2"/>
      <c r="B109" s="5"/>
      <c r="C109" s="15">
        <f t="shared" si="6"/>
        <v>15</v>
      </c>
      <c r="D109" s="145"/>
      <c r="E109" s="145"/>
      <c r="F109" s="145"/>
      <c r="G109" s="145"/>
      <c r="H109" s="145"/>
      <c r="I109" s="145"/>
      <c r="J109" s="145"/>
      <c r="K109" s="145"/>
      <c r="L109" s="145"/>
      <c r="M109" s="145"/>
      <c r="N109" s="145"/>
      <c r="O109" s="145"/>
      <c r="P109" s="25"/>
      <c r="Q109" s="21"/>
      <c r="R109" s="6"/>
      <c r="S109" s="2"/>
      <c r="T109" s="19"/>
      <c r="U109" s="2"/>
      <c r="V109" s="2"/>
      <c r="W109" s="2"/>
      <c r="X109" s="2"/>
      <c r="Y109" s="2"/>
      <c r="Z109" s="2"/>
      <c r="AA109" s="2"/>
    </row>
    <row r="110" spans="1:27">
      <c r="A110" s="2"/>
      <c r="B110" s="5"/>
      <c r="C110" s="15">
        <f t="shared" si="6"/>
        <v>16</v>
      </c>
      <c r="D110" s="145"/>
      <c r="E110" s="145"/>
      <c r="F110" s="145"/>
      <c r="G110" s="145"/>
      <c r="H110" s="145"/>
      <c r="I110" s="145"/>
      <c r="J110" s="145"/>
      <c r="K110" s="145"/>
      <c r="L110" s="145"/>
      <c r="M110" s="145"/>
      <c r="N110" s="145"/>
      <c r="O110" s="145"/>
      <c r="P110" s="25"/>
      <c r="Q110" s="21"/>
      <c r="R110" s="6"/>
      <c r="S110" s="2"/>
      <c r="T110" s="19"/>
      <c r="U110" s="2"/>
      <c r="V110" s="2"/>
      <c r="W110" s="2"/>
      <c r="X110" s="2"/>
      <c r="Y110" s="2"/>
      <c r="Z110" s="2"/>
      <c r="AA110" s="2"/>
    </row>
    <row r="111" spans="1:27">
      <c r="A111" s="2"/>
      <c r="B111" s="5"/>
      <c r="C111" s="15">
        <f t="shared" si="6"/>
        <v>17</v>
      </c>
      <c r="D111" s="145"/>
      <c r="E111" s="145"/>
      <c r="F111" s="145"/>
      <c r="G111" s="145"/>
      <c r="H111" s="145"/>
      <c r="I111" s="145"/>
      <c r="J111" s="145"/>
      <c r="K111" s="145"/>
      <c r="L111" s="145"/>
      <c r="M111" s="145"/>
      <c r="N111" s="145"/>
      <c r="O111" s="145"/>
      <c r="P111" s="25"/>
      <c r="Q111" s="21"/>
      <c r="R111" s="6"/>
      <c r="S111" s="2"/>
      <c r="T111" s="19"/>
      <c r="U111" s="2"/>
      <c r="V111" s="2"/>
      <c r="W111" s="2"/>
      <c r="X111" s="2"/>
      <c r="Y111" s="2"/>
      <c r="Z111" s="2"/>
      <c r="AA111" s="2"/>
    </row>
    <row r="112" spans="1:27">
      <c r="A112" s="2"/>
      <c r="B112" s="5"/>
      <c r="C112" s="15">
        <f t="shared" si="6"/>
        <v>18</v>
      </c>
      <c r="D112" s="145"/>
      <c r="E112" s="145"/>
      <c r="F112" s="145"/>
      <c r="G112" s="145"/>
      <c r="H112" s="145"/>
      <c r="I112" s="145"/>
      <c r="J112" s="145"/>
      <c r="K112" s="145"/>
      <c r="L112" s="145"/>
      <c r="M112" s="145"/>
      <c r="N112" s="145"/>
      <c r="O112" s="145"/>
      <c r="P112" s="25"/>
      <c r="Q112" s="21"/>
      <c r="R112" s="6"/>
      <c r="S112" s="2"/>
      <c r="T112" s="19"/>
      <c r="U112" s="2"/>
      <c r="V112" s="2"/>
      <c r="W112" s="2"/>
      <c r="X112" s="2"/>
      <c r="Y112" s="2"/>
      <c r="Z112" s="2"/>
      <c r="AA112" s="2"/>
    </row>
    <row r="113" spans="1:27">
      <c r="A113" s="2"/>
      <c r="B113" s="5"/>
      <c r="C113" s="15">
        <f t="shared" si="6"/>
        <v>19</v>
      </c>
      <c r="D113" s="145"/>
      <c r="E113" s="145"/>
      <c r="F113" s="145"/>
      <c r="G113" s="145"/>
      <c r="H113" s="145"/>
      <c r="I113" s="145"/>
      <c r="J113" s="145"/>
      <c r="K113" s="145"/>
      <c r="L113" s="145"/>
      <c r="M113" s="145"/>
      <c r="N113" s="145"/>
      <c r="O113" s="145"/>
      <c r="P113" s="25"/>
      <c r="Q113" s="21"/>
      <c r="R113" s="6"/>
      <c r="S113" s="2"/>
      <c r="T113" s="19"/>
      <c r="U113" s="2"/>
      <c r="V113" s="2"/>
      <c r="W113" s="2"/>
      <c r="X113" s="2"/>
      <c r="Y113" s="2"/>
      <c r="Z113" s="2"/>
      <c r="AA113" s="2"/>
    </row>
    <row r="114" spans="1:27">
      <c r="A114" s="2"/>
      <c r="B114" s="5"/>
      <c r="C114" s="15">
        <f t="shared" si="6"/>
        <v>20</v>
      </c>
      <c r="D114" s="145"/>
      <c r="E114" s="145"/>
      <c r="F114" s="145"/>
      <c r="G114" s="145"/>
      <c r="H114" s="145"/>
      <c r="I114" s="145"/>
      <c r="J114" s="145"/>
      <c r="K114" s="145"/>
      <c r="L114" s="145"/>
      <c r="M114" s="145"/>
      <c r="N114" s="145"/>
      <c r="O114" s="145"/>
      <c r="P114" s="25"/>
      <c r="Q114" s="21"/>
      <c r="R114" s="6"/>
      <c r="S114" s="2"/>
      <c r="T114" s="19"/>
      <c r="U114" s="2"/>
      <c r="V114" s="2"/>
      <c r="W114" s="2"/>
      <c r="X114" s="2"/>
      <c r="Y114" s="2"/>
      <c r="Z114" s="2"/>
      <c r="AA114" s="2"/>
    </row>
    <row r="115" spans="1:27">
      <c r="A115" s="2"/>
      <c r="B115" s="5"/>
      <c r="C115" s="15">
        <f t="shared" si="6"/>
        <v>21</v>
      </c>
      <c r="D115" s="145"/>
      <c r="E115" s="145"/>
      <c r="F115" s="145"/>
      <c r="G115" s="145"/>
      <c r="H115" s="145"/>
      <c r="I115" s="145"/>
      <c r="J115" s="145"/>
      <c r="K115" s="145"/>
      <c r="L115" s="145"/>
      <c r="M115" s="145"/>
      <c r="N115" s="145"/>
      <c r="O115" s="145"/>
      <c r="P115" s="25"/>
      <c r="Q115" s="21"/>
      <c r="R115" s="6"/>
      <c r="S115" s="2"/>
      <c r="T115" s="19"/>
      <c r="U115" s="2"/>
      <c r="V115" s="2"/>
      <c r="W115" s="2"/>
      <c r="X115" s="2"/>
      <c r="Y115" s="2"/>
      <c r="Z115" s="2"/>
      <c r="AA115" s="2"/>
    </row>
    <row r="116" spans="1:27">
      <c r="A116" s="2"/>
      <c r="B116" s="5"/>
      <c r="C116" s="15">
        <f t="shared" si="6"/>
        <v>22</v>
      </c>
      <c r="D116" s="145"/>
      <c r="E116" s="145"/>
      <c r="F116" s="145"/>
      <c r="G116" s="145"/>
      <c r="H116" s="145"/>
      <c r="I116" s="145"/>
      <c r="J116" s="145"/>
      <c r="K116" s="145"/>
      <c r="L116" s="145"/>
      <c r="M116" s="145"/>
      <c r="N116" s="145"/>
      <c r="O116" s="145"/>
      <c r="P116" s="25"/>
      <c r="Q116" s="21"/>
      <c r="R116" s="6"/>
      <c r="S116" s="2"/>
      <c r="T116" s="19"/>
      <c r="U116" s="2"/>
      <c r="V116" s="2"/>
      <c r="W116" s="2"/>
      <c r="X116" s="2"/>
      <c r="Y116" s="2"/>
      <c r="Z116" s="2"/>
      <c r="AA116" s="2"/>
    </row>
    <row r="117" spans="1:27">
      <c r="A117" s="2"/>
      <c r="B117" s="5"/>
      <c r="C117" s="15">
        <f t="shared" si="6"/>
        <v>23</v>
      </c>
      <c r="D117" s="145"/>
      <c r="E117" s="145"/>
      <c r="F117" s="145"/>
      <c r="G117" s="145"/>
      <c r="H117" s="145"/>
      <c r="I117" s="145"/>
      <c r="J117" s="145"/>
      <c r="K117" s="145"/>
      <c r="L117" s="145"/>
      <c r="M117" s="145"/>
      <c r="N117" s="145"/>
      <c r="O117" s="145"/>
      <c r="P117" s="25"/>
      <c r="Q117" s="21"/>
      <c r="R117" s="6"/>
      <c r="S117" s="2"/>
      <c r="T117" s="19"/>
      <c r="U117" s="2"/>
      <c r="V117" s="2"/>
      <c r="W117" s="2"/>
      <c r="X117" s="2"/>
      <c r="Y117" s="2"/>
      <c r="Z117" s="2"/>
      <c r="AA117" s="2"/>
    </row>
    <row r="118" spans="1:27">
      <c r="A118" s="2"/>
      <c r="B118" s="5"/>
      <c r="C118" s="15">
        <f t="shared" si="6"/>
        <v>24</v>
      </c>
      <c r="D118" s="145"/>
      <c r="E118" s="145"/>
      <c r="F118" s="145"/>
      <c r="G118" s="145"/>
      <c r="H118" s="145"/>
      <c r="I118" s="145"/>
      <c r="J118" s="145"/>
      <c r="K118" s="145"/>
      <c r="L118" s="145"/>
      <c r="M118" s="145"/>
      <c r="N118" s="145"/>
      <c r="O118" s="145"/>
      <c r="P118" s="25"/>
      <c r="Q118" s="21"/>
      <c r="R118" s="6"/>
      <c r="S118" s="2"/>
      <c r="T118" s="19"/>
      <c r="U118" s="2"/>
      <c r="V118" s="2"/>
      <c r="W118" s="2"/>
      <c r="X118" s="2"/>
      <c r="Y118" s="2"/>
      <c r="Z118" s="2"/>
      <c r="AA118" s="2"/>
    </row>
    <row r="119" spans="1:27">
      <c r="A119" s="2"/>
      <c r="B119" s="5"/>
      <c r="C119" s="26"/>
      <c r="D119" s="26"/>
      <c r="E119" s="26"/>
      <c r="F119" s="26"/>
      <c r="G119" s="26"/>
      <c r="H119" s="26"/>
      <c r="I119" s="26"/>
      <c r="J119" s="26"/>
      <c r="K119" s="26"/>
      <c r="L119" s="26"/>
      <c r="M119" s="26"/>
      <c r="N119" s="26"/>
      <c r="O119" s="26"/>
      <c r="P119" s="26"/>
      <c r="Q119" s="26"/>
      <c r="R119" s="6"/>
      <c r="S119" s="2"/>
      <c r="T119" s="19"/>
      <c r="U119" s="2"/>
      <c r="V119" s="2"/>
      <c r="W119" s="2"/>
      <c r="X119" s="2"/>
      <c r="Y119" s="2"/>
      <c r="Z119" s="2"/>
      <c r="AA119" s="2"/>
    </row>
    <row r="120" spans="1:27">
      <c r="A120" s="2"/>
      <c r="B120" s="5"/>
      <c r="C120" s="27" t="s">
        <v>57</v>
      </c>
      <c r="D120" s="144">
        <f>SUM(D95:D118)/24</f>
        <v>0</v>
      </c>
      <c r="E120" s="144">
        <f t="shared" ref="E120:O120" si="7">SUM(E95:E118)/24</f>
        <v>0</v>
      </c>
      <c r="F120" s="144">
        <f t="shared" si="7"/>
        <v>0</v>
      </c>
      <c r="G120" s="144">
        <f t="shared" si="7"/>
        <v>0</v>
      </c>
      <c r="H120" s="144">
        <f t="shared" si="7"/>
        <v>0</v>
      </c>
      <c r="I120" s="144">
        <f t="shared" si="7"/>
        <v>0</v>
      </c>
      <c r="J120" s="144">
        <f t="shared" si="7"/>
        <v>0</v>
      </c>
      <c r="K120" s="144">
        <f t="shared" si="7"/>
        <v>0</v>
      </c>
      <c r="L120" s="144">
        <f t="shared" si="7"/>
        <v>0</v>
      </c>
      <c r="M120" s="144">
        <f t="shared" si="7"/>
        <v>0</v>
      </c>
      <c r="N120" s="144">
        <f t="shared" si="7"/>
        <v>0</v>
      </c>
      <c r="O120" s="144">
        <f t="shared" si="7"/>
        <v>0</v>
      </c>
      <c r="P120" s="28"/>
      <c r="Q120" s="144">
        <f>SUMPRODUCT(D120:O120,D121:O121)/Q121</f>
        <v>0</v>
      </c>
      <c r="R120" s="6"/>
      <c r="S120" s="2"/>
      <c r="T120" s="19"/>
      <c r="U120" s="2"/>
      <c r="V120" s="2"/>
      <c r="W120" s="2"/>
      <c r="X120" s="2"/>
      <c r="Y120" s="2"/>
      <c r="Z120" s="2"/>
      <c r="AA120" s="2"/>
    </row>
    <row r="121" spans="1:27">
      <c r="A121" s="2"/>
      <c r="B121" s="5"/>
      <c r="C121" s="29" t="s">
        <v>58</v>
      </c>
      <c r="D121" s="30">
        <f>31*24</f>
        <v>744</v>
      </c>
      <c r="E121" s="30">
        <f>28*24</f>
        <v>672</v>
      </c>
      <c r="F121" s="30">
        <f t="shared" ref="F121:O121" si="8">31*24</f>
        <v>744</v>
      </c>
      <c r="G121" s="30">
        <f>30*24</f>
        <v>720</v>
      </c>
      <c r="H121" s="30">
        <f t="shared" si="8"/>
        <v>744</v>
      </c>
      <c r="I121" s="30">
        <f>30*24</f>
        <v>720</v>
      </c>
      <c r="J121" s="30">
        <f t="shared" si="8"/>
        <v>744</v>
      </c>
      <c r="K121" s="30">
        <f t="shared" si="8"/>
        <v>744</v>
      </c>
      <c r="L121" s="30">
        <f>30*24</f>
        <v>720</v>
      </c>
      <c r="M121" s="30">
        <f t="shared" si="8"/>
        <v>744</v>
      </c>
      <c r="N121" s="30">
        <f>30*24</f>
        <v>720</v>
      </c>
      <c r="O121" s="30">
        <f t="shared" si="8"/>
        <v>744</v>
      </c>
      <c r="P121" s="31"/>
      <c r="Q121" s="32">
        <f>SUM(D121:O121)</f>
        <v>8760</v>
      </c>
      <c r="R121" s="6"/>
      <c r="S121" s="2"/>
      <c r="T121" s="19"/>
      <c r="U121" s="2"/>
      <c r="V121" s="2"/>
      <c r="W121" s="2"/>
      <c r="X121" s="2"/>
      <c r="Y121" s="2"/>
      <c r="Z121" s="2"/>
      <c r="AA121" s="2"/>
    </row>
    <row r="122" spans="1:27">
      <c r="A122" s="2"/>
      <c r="B122" s="7"/>
      <c r="C122" s="8"/>
      <c r="D122" s="8"/>
      <c r="E122" s="8"/>
      <c r="F122" s="8"/>
      <c r="G122" s="8"/>
      <c r="H122" s="8"/>
      <c r="I122" s="8"/>
      <c r="J122" s="8"/>
      <c r="K122" s="8"/>
      <c r="L122" s="8"/>
      <c r="M122" s="8"/>
      <c r="N122" s="8"/>
      <c r="O122" s="8"/>
      <c r="P122" s="8"/>
      <c r="Q122" s="8"/>
      <c r="R122" s="9"/>
      <c r="S122" s="2"/>
      <c r="T122" s="2"/>
      <c r="U122" s="2"/>
      <c r="V122" s="2"/>
      <c r="W122" s="2"/>
      <c r="X122" s="2"/>
      <c r="Y122" s="2"/>
      <c r="Z122" s="2"/>
      <c r="AA122" s="2"/>
    </row>
    <row r="123" spans="1:27">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sheetData>
  <sheetProtection algorithmName="SHA-512" hashValue="GT8IRlgqJbCtUEQgwUTq0MjvI+cnlepy3TuKR0TnjoOUIECNgNSwOSZ6tTqEeeEO7wD78smUKvNAcObPlJbE9Q==" saltValue="UHgRMPjrPUW+Sf78/wzgew==" spinCount="100000" sheet="1" formatColumns="0" formatRows="0" selectLockedCells="1"/>
  <mergeCells count="24">
    <mergeCell ref="C44:Q44"/>
    <mergeCell ref="C45:Q45"/>
    <mergeCell ref="C46:Q46"/>
    <mergeCell ref="C50:O50"/>
    <mergeCell ref="C51:Q51"/>
    <mergeCell ref="C93:Q93"/>
    <mergeCell ref="H48:P48"/>
    <mergeCell ref="H49:P49"/>
    <mergeCell ref="C52:Q52"/>
    <mergeCell ref="C87:Q87"/>
    <mergeCell ref="H89:P89"/>
    <mergeCell ref="C85:Q85"/>
    <mergeCell ref="C86:Q86"/>
    <mergeCell ref="H90:P90"/>
    <mergeCell ref="C91:O91"/>
    <mergeCell ref="C92:Q92"/>
    <mergeCell ref="C10:Q10"/>
    <mergeCell ref="C11:Q11"/>
    <mergeCell ref="C3:Q3"/>
    <mergeCell ref="C4:Q4"/>
    <mergeCell ref="C5:Q5"/>
    <mergeCell ref="C9:O9"/>
    <mergeCell ref="E7:H7"/>
    <mergeCell ref="E8:H8"/>
  </mergeCells>
  <dataValidations count="1">
    <dataValidation type="decimal" operator="greaterThanOrEqual" allowBlank="1" showInputMessage="1" showErrorMessage="1" sqref="D95:O118 D54:O77 D13:O36" xr:uid="{B228E3E6-5333-8B42-A5EA-A3DC2EC10C32}">
      <formula1>0</formula1>
    </dataValidation>
  </dataValidations>
  <pageMargins left="0.7" right="0.7" top="0.75" bottom="0.75" header="0.3" footer="0.3"/>
  <pageSetup scale="84" fitToHeight="2" orientation="landscape" horizontalDpi="360" verticalDpi="360" r:id="rId1"/>
  <drawing r:id="rId2"/>
  <extLst>
    <ext xmlns:x14="http://schemas.microsoft.com/office/spreadsheetml/2009/9/main" uri="{78C0D931-6437-407d-A8EE-F0AAD7539E65}">
      <x14:conditionalFormattings>
        <x14:conditionalFormatting xmlns:xm="http://schemas.microsoft.com/office/excel/2006/main">
          <x14:cfRule type="expression" priority="45" id="{2DB499A9-1612-9042-9C16-C9055D8C2B50}">
            <xm:f>'Part I'!$G$19="Yes"</xm:f>
            <x14:dxf>
              <font>
                <color rgb="FF002060"/>
              </font>
              <fill>
                <patternFill>
                  <bgColor theme="9" tint="0.59996337778862885"/>
                </patternFill>
              </fill>
            </x14:dxf>
          </x14:cfRule>
          <xm:sqref>D95:O118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4E961-555C-D847-B5E7-5EA687395695}">
  <sheetPr>
    <pageSetUpPr fitToPage="1"/>
  </sheetPr>
  <dimension ref="A1:S99"/>
  <sheetViews>
    <sheetView zoomScaleNormal="100" zoomScaleSheetLayoutView="50" workbookViewId="0">
      <selection activeCell="D11" sqref="D11:G11"/>
    </sheetView>
  </sheetViews>
  <sheetFormatPr defaultColWidth="11" defaultRowHeight="15.75"/>
  <cols>
    <col min="1" max="1" width="11" style="111"/>
    <col min="2" max="2" width="6" style="111" customWidth="1"/>
    <col min="3" max="3" width="14.125" style="111" customWidth="1"/>
    <col min="4" max="4" width="13.625" style="111" customWidth="1"/>
    <col min="5" max="6" width="13.125" style="111" customWidth="1"/>
    <col min="7" max="7" width="14.375" style="111" customWidth="1"/>
    <col min="8" max="8" width="5.875" style="111" customWidth="1"/>
    <col min="9" max="9" width="1.625" style="111" customWidth="1"/>
    <col min="10" max="18" width="11" style="111"/>
    <col min="19" max="19" width="9.125" style="111" customWidth="1"/>
    <col min="20" max="16384" width="11" style="111"/>
  </cols>
  <sheetData>
    <row r="1" spans="1:19">
      <c r="A1" s="109"/>
      <c r="B1" s="109"/>
      <c r="C1" s="109"/>
      <c r="D1" s="109"/>
      <c r="E1" s="109"/>
      <c r="F1" s="109"/>
      <c r="G1" s="109"/>
      <c r="H1" s="109"/>
      <c r="I1" s="109"/>
      <c r="J1" s="109"/>
      <c r="K1" s="109"/>
      <c r="L1" s="109"/>
      <c r="M1" s="109"/>
      <c r="N1" s="109"/>
      <c r="O1" s="109"/>
      <c r="P1" s="109"/>
      <c r="Q1" s="109"/>
      <c r="R1" s="109"/>
      <c r="S1" s="110"/>
    </row>
    <row r="2" spans="1:19">
      <c r="A2" s="110"/>
      <c r="B2" s="112"/>
      <c r="C2" s="113"/>
      <c r="D2" s="113"/>
      <c r="E2" s="113"/>
      <c r="F2" s="113"/>
      <c r="G2" s="113"/>
      <c r="H2" s="114"/>
      <c r="I2" s="110"/>
      <c r="J2" s="110"/>
      <c r="K2" s="110"/>
      <c r="L2" s="110"/>
      <c r="M2" s="110"/>
      <c r="N2" s="110"/>
      <c r="O2" s="110"/>
      <c r="P2" s="110"/>
      <c r="Q2" s="110"/>
      <c r="R2" s="110"/>
      <c r="S2" s="110"/>
    </row>
    <row r="3" spans="1:19">
      <c r="A3" s="110"/>
      <c r="B3" s="115"/>
      <c r="C3" s="184" t="s">
        <v>0</v>
      </c>
      <c r="D3" s="184"/>
      <c r="E3" s="184"/>
      <c r="F3" s="184"/>
      <c r="G3" s="184"/>
      <c r="H3" s="116"/>
      <c r="I3" s="110"/>
      <c r="J3" s="110"/>
      <c r="K3" s="110"/>
      <c r="L3" s="110"/>
      <c r="M3" s="110"/>
      <c r="N3" s="110"/>
      <c r="O3" s="110"/>
      <c r="P3" s="110"/>
      <c r="Q3" s="110"/>
      <c r="R3" s="110"/>
      <c r="S3" s="110"/>
    </row>
    <row r="4" spans="1:19">
      <c r="A4" s="110"/>
      <c r="B4" s="115"/>
      <c r="C4" s="184" t="str">
        <f>'User Guide'!C4</f>
        <v>NYSERDA RFP No. T4RFP21-1</v>
      </c>
      <c r="D4" s="184"/>
      <c r="E4" s="184"/>
      <c r="F4" s="184"/>
      <c r="G4" s="184"/>
      <c r="H4" s="116"/>
      <c r="I4" s="110"/>
      <c r="J4" s="110"/>
      <c r="K4" s="110"/>
      <c r="L4" s="110"/>
      <c r="M4" s="110"/>
      <c r="N4" s="110"/>
      <c r="O4" s="110"/>
      <c r="P4" s="110"/>
      <c r="Q4" s="110"/>
      <c r="R4" s="110"/>
      <c r="S4" s="110"/>
    </row>
    <row r="5" spans="1:19">
      <c r="A5" s="110"/>
      <c r="B5" s="115"/>
      <c r="C5" s="184" t="s">
        <v>61</v>
      </c>
      <c r="D5" s="184"/>
      <c r="E5" s="184"/>
      <c r="F5" s="184"/>
      <c r="G5" s="184"/>
      <c r="H5" s="116"/>
      <c r="I5" s="110"/>
      <c r="J5" s="110"/>
      <c r="K5" s="110"/>
      <c r="L5" s="110"/>
      <c r="M5" s="110"/>
      <c r="N5" s="110"/>
      <c r="O5" s="110"/>
      <c r="P5" s="110"/>
      <c r="Q5" s="110"/>
      <c r="R5" s="110"/>
      <c r="S5" s="110"/>
    </row>
    <row r="6" spans="1:19">
      <c r="A6" s="110"/>
      <c r="B6" s="115"/>
      <c r="C6" s="184" t="str">
        <f>IF('Part I'!G14="Yes","Pricing without Energy Supplier Baseline","")</f>
        <v/>
      </c>
      <c r="D6" s="184"/>
      <c r="E6" s="184"/>
      <c r="F6" s="184"/>
      <c r="G6" s="184"/>
      <c r="H6" s="116"/>
      <c r="I6" s="110"/>
      <c r="J6" s="110"/>
      <c r="K6" s="110"/>
      <c r="L6" s="110"/>
      <c r="M6" s="110"/>
      <c r="N6" s="110"/>
      <c r="O6" s="110"/>
      <c r="P6" s="110"/>
      <c r="Q6" s="110"/>
      <c r="R6" s="110"/>
      <c r="S6" s="110"/>
    </row>
    <row r="7" spans="1:19" ht="36" customHeight="1">
      <c r="A7" s="110"/>
      <c r="B7" s="115"/>
      <c r="C7" s="117" t="s">
        <v>4</v>
      </c>
      <c r="D7" s="163">
        <f>Proposer_Name</f>
        <v>0</v>
      </c>
      <c r="E7" s="163"/>
      <c r="F7" s="163"/>
      <c r="G7" s="163"/>
      <c r="H7" s="116"/>
      <c r="I7" s="110"/>
      <c r="J7" s="110"/>
      <c r="K7" s="110"/>
      <c r="L7" s="110"/>
      <c r="M7" s="110"/>
      <c r="N7" s="110"/>
      <c r="O7" s="110"/>
      <c r="P7" s="110"/>
      <c r="Q7" s="110"/>
      <c r="R7" s="110"/>
      <c r="S7" s="110"/>
    </row>
    <row r="8" spans="1:19">
      <c r="A8" s="110"/>
      <c r="B8" s="115"/>
      <c r="C8" s="117" t="s">
        <v>7</v>
      </c>
      <c r="D8" s="185">
        <f>Project_Name</f>
        <v>0</v>
      </c>
      <c r="E8" s="185"/>
      <c r="F8" s="185"/>
      <c r="G8" s="185"/>
      <c r="H8" s="116"/>
      <c r="I8" s="110"/>
      <c r="J8" s="110"/>
      <c r="K8" s="110"/>
      <c r="L8" s="110"/>
      <c r="M8" s="110"/>
      <c r="N8" s="110"/>
      <c r="O8" s="110"/>
      <c r="P8" s="110"/>
      <c r="Q8" s="110"/>
      <c r="R8" s="110"/>
      <c r="S8" s="110"/>
    </row>
    <row r="9" spans="1:19">
      <c r="A9" s="110"/>
      <c r="B9" s="115"/>
      <c r="C9" s="117"/>
      <c r="D9" s="117"/>
      <c r="E9" s="117"/>
      <c r="F9" s="117"/>
      <c r="G9" s="117"/>
      <c r="H9" s="116"/>
      <c r="I9" s="110"/>
      <c r="J9" s="110"/>
      <c r="K9" s="110"/>
      <c r="L9" s="110"/>
      <c r="M9" s="110"/>
      <c r="N9" s="110"/>
      <c r="O9" s="110"/>
      <c r="P9" s="110"/>
      <c r="Q9" s="110"/>
      <c r="R9" s="110"/>
      <c r="S9" s="110"/>
    </row>
    <row r="10" spans="1:19">
      <c r="A10" s="110"/>
      <c r="B10" s="115"/>
      <c r="C10" s="186" t="s">
        <v>62</v>
      </c>
      <c r="D10" s="187"/>
      <c r="E10" s="187"/>
      <c r="F10" s="187"/>
      <c r="G10" s="188"/>
      <c r="H10" s="116"/>
      <c r="I10" s="110"/>
      <c r="J10" s="110"/>
      <c r="K10" s="110"/>
      <c r="L10" s="110"/>
      <c r="M10" s="110"/>
      <c r="N10" s="110"/>
      <c r="O10" s="110"/>
      <c r="P10" s="110"/>
      <c r="Q10" s="110"/>
      <c r="R10" s="110"/>
      <c r="S10" s="110"/>
    </row>
    <row r="11" spans="1:19">
      <c r="A11" s="110"/>
      <c r="B11" s="115"/>
      <c r="C11" s="118" t="s">
        <v>63</v>
      </c>
      <c r="D11" s="147"/>
      <c r="E11" s="148"/>
      <c r="F11" s="148"/>
      <c r="G11" s="149"/>
      <c r="H11" s="116"/>
      <c r="I11" s="110"/>
      <c r="J11" s="119" t="str">
        <f>IF(D11="","Required Information","")</f>
        <v>Required Information</v>
      </c>
      <c r="K11" s="110"/>
      <c r="L11" s="110"/>
      <c r="M11" s="110"/>
      <c r="N11" s="110"/>
      <c r="O11" s="110"/>
      <c r="P11" s="110"/>
      <c r="Q11" s="110"/>
      <c r="R11" s="110"/>
      <c r="S11" s="110"/>
    </row>
    <row r="12" spans="1:19">
      <c r="A12" s="110"/>
      <c r="B12" s="115"/>
      <c r="C12" s="120" t="s">
        <v>64</v>
      </c>
      <c r="D12" s="147"/>
      <c r="E12" s="148"/>
      <c r="F12" s="148"/>
      <c r="G12" s="149"/>
      <c r="H12" s="116"/>
      <c r="I12" s="110"/>
      <c r="J12" s="119" t="str">
        <f>IF(D12="","Required Information","")</f>
        <v>Required Information</v>
      </c>
      <c r="K12" s="110"/>
      <c r="L12" s="110"/>
      <c r="M12" s="110"/>
      <c r="N12" s="110"/>
      <c r="O12" s="110"/>
      <c r="P12" s="110"/>
      <c r="Q12" s="110"/>
      <c r="R12" s="110"/>
      <c r="S12" s="110"/>
    </row>
    <row r="13" spans="1:19">
      <c r="A13" s="110"/>
      <c r="B13" s="115"/>
      <c r="C13" s="117" t="str">
        <f>IF(OR(D12="Escalating",D12="Both"),"Escalation Rate","")</f>
        <v/>
      </c>
      <c r="D13" s="189"/>
      <c r="E13" s="189"/>
      <c r="F13" s="189"/>
      <c r="G13" s="189"/>
      <c r="H13" s="116"/>
      <c r="I13" s="110"/>
      <c r="J13" s="119" t="str">
        <f>IF(AND(OR(D12="Both",D12="Escalating"),D13=""),"Required Information","")</f>
        <v/>
      </c>
      <c r="K13" s="110"/>
      <c r="L13" s="110"/>
      <c r="M13" s="110"/>
      <c r="N13" s="110"/>
      <c r="O13" s="110"/>
      <c r="P13" s="110"/>
      <c r="Q13" s="110"/>
      <c r="R13" s="110"/>
      <c r="S13" s="110"/>
    </row>
    <row r="14" spans="1:19">
      <c r="A14" s="110"/>
      <c r="B14" s="115"/>
      <c r="C14" s="117"/>
      <c r="D14" s="107"/>
      <c r="E14" s="107"/>
      <c r="F14" s="107"/>
      <c r="G14" s="107"/>
      <c r="H14" s="116"/>
      <c r="I14" s="110"/>
      <c r="J14" s="119"/>
      <c r="K14" s="110"/>
      <c r="L14" s="110"/>
      <c r="M14" s="110"/>
      <c r="N14" s="110"/>
      <c r="O14" s="110"/>
      <c r="P14" s="110"/>
      <c r="Q14" s="110"/>
      <c r="R14" s="110"/>
      <c r="S14" s="110"/>
    </row>
    <row r="15" spans="1:19">
      <c r="A15" s="110"/>
      <c r="B15" s="115"/>
      <c r="C15" s="121" t="str">
        <f>IF(AND(New_Transmission="Yes",REC_Type="Index REC"),"Loss Factor (%)","")</f>
        <v/>
      </c>
      <c r="D15" s="108"/>
      <c r="E15" s="108"/>
      <c r="F15" s="193"/>
      <c r="G15" s="193"/>
      <c r="H15" s="116"/>
      <c r="I15" s="110"/>
      <c r="J15" s="119" t="str">
        <f>IF(AND(New_Transmission="Yes",REC_Type="Index REC",F15=""),"Required Information","")</f>
        <v/>
      </c>
      <c r="K15" s="110"/>
      <c r="L15" s="110"/>
      <c r="M15" s="110"/>
      <c r="N15" s="110"/>
      <c r="O15" s="110"/>
      <c r="P15" s="110"/>
      <c r="Q15" s="110"/>
      <c r="R15" s="110"/>
      <c r="S15" s="110"/>
    </row>
    <row r="16" spans="1:19">
      <c r="A16" s="110"/>
      <c r="B16" s="115"/>
      <c r="C16" s="121" t="str">
        <f>IF(AND(New_Transmission="Yes",REC_Type="Index REC"),"Unavailability Factor (%)","")</f>
        <v/>
      </c>
      <c r="D16" s="108"/>
      <c r="E16" s="108"/>
      <c r="F16" s="193"/>
      <c r="G16" s="193"/>
      <c r="H16" s="116"/>
      <c r="I16" s="110"/>
      <c r="J16" s="119" t="str">
        <f>IF(AND(New_Transmission="Yes",REC_Type="Index REC",F16=""),"Required Information","")</f>
        <v/>
      </c>
      <c r="K16" s="110"/>
      <c r="L16" s="110"/>
      <c r="M16" s="110"/>
      <c r="N16" s="110"/>
      <c r="O16" s="110"/>
      <c r="P16" s="110"/>
      <c r="Q16" s="110"/>
      <c r="R16" s="110"/>
      <c r="S16" s="110"/>
    </row>
    <row r="17" spans="1:19">
      <c r="A17" s="110"/>
      <c r="B17" s="115"/>
      <c r="C17" s="121" t="str">
        <f>IF(AND(New_Transmission="Yes",REC_Type="Index REC"),"UDR (MW)","")</f>
        <v/>
      </c>
      <c r="D17" s="108"/>
      <c r="E17" s="108"/>
      <c r="F17" s="192"/>
      <c r="G17" s="192"/>
      <c r="H17" s="116"/>
      <c r="I17" s="110"/>
      <c r="J17" s="119" t="str">
        <f>IF(AND(New_Transmission="Yes",REC_Type="Index REC",F17=""),"Required Information","")</f>
        <v/>
      </c>
      <c r="K17" s="110"/>
      <c r="L17" s="110"/>
      <c r="M17" s="110"/>
      <c r="N17" s="110"/>
      <c r="O17" s="110"/>
      <c r="P17" s="110"/>
      <c r="Q17" s="110"/>
      <c r="R17" s="110"/>
      <c r="S17" s="110"/>
    </row>
    <row r="18" spans="1:19">
      <c r="A18" s="110"/>
      <c r="B18" s="115"/>
      <c r="C18" s="108"/>
      <c r="D18" s="108"/>
      <c r="E18" s="108"/>
      <c r="F18" s="108"/>
      <c r="G18" s="108"/>
      <c r="H18" s="116"/>
      <c r="I18" s="110"/>
      <c r="J18" s="119"/>
      <c r="K18" s="110"/>
      <c r="L18" s="110"/>
      <c r="M18" s="110"/>
      <c r="N18" s="110"/>
      <c r="O18" s="110"/>
      <c r="P18" s="110"/>
      <c r="Q18" s="110"/>
      <c r="R18" s="110"/>
      <c r="S18" s="110"/>
    </row>
    <row r="19" spans="1:19">
      <c r="A19" s="110"/>
      <c r="B19" s="115"/>
      <c r="C19" s="121" t="str">
        <f>IF(AND(New_Transmission="No",REC_Type="Index REC"),"Fixed Winter UCAP Production Factor","")</f>
        <v/>
      </c>
      <c r="D19" s="108"/>
      <c r="E19" s="108"/>
      <c r="F19" s="193"/>
      <c r="G19" s="193"/>
      <c r="H19" s="116"/>
      <c r="I19" s="110"/>
      <c r="J19" s="119" t="str">
        <f>IF(AND(New_Transmission="NO",REC_Type="Index REC",F19=""),"Required Information","")</f>
        <v/>
      </c>
      <c r="K19" s="110"/>
      <c r="L19" s="110"/>
      <c r="M19" s="110"/>
      <c r="N19" s="110"/>
      <c r="O19" s="110"/>
      <c r="P19" s="110"/>
      <c r="Q19" s="110"/>
      <c r="R19" s="110"/>
      <c r="S19" s="110"/>
    </row>
    <row r="20" spans="1:19">
      <c r="A20" s="110"/>
      <c r="B20" s="115"/>
      <c r="C20" s="121" t="str">
        <f>IF(AND(New_Transmission="No",REC_Type="Index REC"),"Fixed Summer UCAP Production Factor","")</f>
        <v/>
      </c>
      <c r="D20" s="108"/>
      <c r="E20" s="108"/>
      <c r="F20" s="193"/>
      <c r="G20" s="193"/>
      <c r="H20" s="116"/>
      <c r="I20" s="110"/>
      <c r="J20" s="119" t="str">
        <f>IF(AND(New_Transmission="NO",REC_Type="Index REC",F20=""),"Required Information","")</f>
        <v/>
      </c>
      <c r="K20" s="110"/>
      <c r="L20" s="110"/>
      <c r="M20" s="110"/>
      <c r="N20" s="110"/>
      <c r="O20" s="110"/>
      <c r="P20" s="110"/>
      <c r="Q20" s="110"/>
      <c r="R20" s="110"/>
      <c r="S20" s="110"/>
    </row>
    <row r="21" spans="1:19">
      <c r="A21" s="110"/>
      <c r="B21" s="115"/>
      <c r="C21" s="117"/>
      <c r="D21" s="122"/>
      <c r="E21" s="122"/>
      <c r="F21" s="122"/>
      <c r="G21" s="122"/>
      <c r="H21" s="116"/>
      <c r="I21" s="110"/>
      <c r="J21" s="119"/>
      <c r="K21" s="110"/>
      <c r="L21" s="110"/>
      <c r="M21" s="110"/>
      <c r="N21" s="110"/>
      <c r="O21" s="110"/>
      <c r="P21" s="110"/>
      <c r="Q21" s="110"/>
      <c r="R21" s="110"/>
      <c r="S21" s="110"/>
    </row>
    <row r="22" spans="1:19" ht="45.75" customHeight="1">
      <c r="A22" s="110"/>
      <c r="B22" s="115"/>
      <c r="C22" s="194" t="s">
        <v>65</v>
      </c>
      <c r="D22" s="194"/>
      <c r="E22" s="194"/>
      <c r="F22" s="194"/>
      <c r="G22" s="194"/>
      <c r="H22" s="116"/>
      <c r="I22" s="110"/>
      <c r="J22" s="110"/>
      <c r="K22" s="110"/>
      <c r="L22" s="110"/>
      <c r="M22" s="110"/>
      <c r="N22" s="110"/>
      <c r="O22" s="110"/>
      <c r="P22" s="110"/>
      <c r="Q22" s="110"/>
      <c r="R22" s="110"/>
      <c r="S22" s="110"/>
    </row>
    <row r="23" spans="1:19">
      <c r="A23" s="110"/>
      <c r="B23" s="115"/>
      <c r="C23" s="134" t="s">
        <v>66</v>
      </c>
      <c r="D23" s="195" t="s">
        <v>67</v>
      </c>
      <c r="E23" s="196"/>
      <c r="F23" s="197" t="s">
        <v>68</v>
      </c>
      <c r="G23" s="196"/>
      <c r="H23" s="116"/>
      <c r="I23" s="110"/>
      <c r="J23" s="110"/>
      <c r="K23" s="110"/>
      <c r="L23" s="110"/>
      <c r="M23" s="110"/>
      <c r="N23" s="110"/>
      <c r="O23" s="110"/>
      <c r="P23" s="110"/>
      <c r="Q23" s="110"/>
      <c r="R23" s="110"/>
      <c r="S23" s="110"/>
    </row>
    <row r="24" spans="1:19">
      <c r="A24" s="110"/>
      <c r="B24" s="115"/>
      <c r="C24" s="123">
        <v>1</v>
      </c>
      <c r="D24" s="198"/>
      <c r="E24" s="199"/>
      <c r="F24" s="190"/>
      <c r="G24" s="191"/>
      <c r="H24" s="116"/>
      <c r="I24" s="110"/>
      <c r="J24" s="119" t="str">
        <f>IF(AND(D12="Both",OR(D24="",F24="")),"Required Information",IF(AND(D12="Escalating",F24=""),"Required Information",IF(AND(D12="Level",D24=""),"Required Information","")))</f>
        <v/>
      </c>
      <c r="K24" s="110"/>
      <c r="L24" s="110"/>
      <c r="M24" s="110"/>
      <c r="N24" s="110"/>
      <c r="O24" s="110"/>
      <c r="P24" s="110"/>
      <c r="Q24" s="110"/>
      <c r="R24" s="110"/>
      <c r="S24" s="110"/>
    </row>
    <row r="25" spans="1:19">
      <c r="A25" s="110"/>
      <c r="B25" s="115"/>
      <c r="C25" s="123">
        <v>2</v>
      </c>
      <c r="D25" s="182">
        <f t="shared" ref="D25:D48" si="0">IF($D$12&lt;&gt;"Escalating",$D$24,"")</f>
        <v>0</v>
      </c>
      <c r="E25" s="183"/>
      <c r="F25" s="180">
        <f t="shared" ref="F25:F48" si="1">IF($D$12&lt;&gt;"Level",$F$24*(1+$D$13)^(C25-$C$24),"")</f>
        <v>0</v>
      </c>
      <c r="G25" s="181"/>
      <c r="H25" s="116"/>
      <c r="I25" s="110"/>
      <c r="J25" s="119"/>
      <c r="K25" s="110"/>
      <c r="L25" s="110"/>
      <c r="M25" s="110"/>
      <c r="N25" s="110"/>
      <c r="O25" s="110"/>
      <c r="P25" s="110"/>
      <c r="Q25" s="110"/>
      <c r="R25" s="110"/>
      <c r="S25" s="110"/>
    </row>
    <row r="26" spans="1:19">
      <c r="A26" s="110"/>
      <c r="B26" s="115"/>
      <c r="C26" s="123">
        <v>3</v>
      </c>
      <c r="D26" s="182">
        <f t="shared" si="0"/>
        <v>0</v>
      </c>
      <c r="E26" s="183"/>
      <c r="F26" s="180">
        <f t="shared" si="1"/>
        <v>0</v>
      </c>
      <c r="G26" s="181"/>
      <c r="H26" s="116"/>
      <c r="I26" s="110"/>
      <c r="J26" s="110"/>
      <c r="K26" s="110"/>
      <c r="L26" s="110"/>
      <c r="M26" s="110"/>
      <c r="N26" s="110"/>
      <c r="O26" s="110"/>
      <c r="P26" s="110"/>
      <c r="Q26" s="110"/>
      <c r="R26" s="110"/>
      <c r="S26" s="110"/>
    </row>
    <row r="27" spans="1:19">
      <c r="A27" s="110"/>
      <c r="B27" s="115"/>
      <c r="C27" s="123">
        <v>4</v>
      </c>
      <c r="D27" s="182">
        <f t="shared" si="0"/>
        <v>0</v>
      </c>
      <c r="E27" s="183"/>
      <c r="F27" s="180">
        <f t="shared" si="1"/>
        <v>0</v>
      </c>
      <c r="G27" s="181"/>
      <c r="H27" s="116"/>
      <c r="I27" s="110"/>
      <c r="J27" s="110"/>
      <c r="K27" s="110"/>
      <c r="L27" s="110"/>
      <c r="M27" s="110"/>
      <c r="N27" s="110"/>
      <c r="O27" s="110"/>
      <c r="P27" s="110"/>
      <c r="Q27" s="110"/>
      <c r="R27" s="110"/>
      <c r="S27" s="110"/>
    </row>
    <row r="28" spans="1:19">
      <c r="A28" s="110"/>
      <c r="B28" s="115"/>
      <c r="C28" s="123">
        <v>5</v>
      </c>
      <c r="D28" s="182">
        <f t="shared" si="0"/>
        <v>0</v>
      </c>
      <c r="E28" s="183"/>
      <c r="F28" s="180">
        <f t="shared" si="1"/>
        <v>0</v>
      </c>
      <c r="G28" s="181"/>
      <c r="H28" s="116"/>
      <c r="I28" s="110"/>
      <c r="J28" s="110"/>
      <c r="K28" s="110"/>
      <c r="L28" s="110"/>
      <c r="M28" s="110"/>
      <c r="N28" s="110"/>
      <c r="O28" s="110"/>
      <c r="P28" s="110"/>
      <c r="Q28" s="110"/>
      <c r="R28" s="110"/>
      <c r="S28" s="110"/>
    </row>
    <row r="29" spans="1:19">
      <c r="A29" s="110"/>
      <c r="B29" s="115"/>
      <c r="C29" s="123">
        <v>6</v>
      </c>
      <c r="D29" s="182">
        <f t="shared" si="0"/>
        <v>0</v>
      </c>
      <c r="E29" s="183"/>
      <c r="F29" s="180">
        <f t="shared" si="1"/>
        <v>0</v>
      </c>
      <c r="G29" s="181"/>
      <c r="H29" s="116"/>
      <c r="I29" s="110"/>
      <c r="J29" s="110"/>
      <c r="K29" s="110"/>
      <c r="L29" s="110"/>
      <c r="M29" s="110"/>
      <c r="N29" s="110"/>
      <c r="O29" s="110"/>
      <c r="P29" s="110"/>
      <c r="Q29" s="110"/>
      <c r="R29" s="110"/>
      <c r="S29" s="110"/>
    </row>
    <row r="30" spans="1:19">
      <c r="A30" s="110"/>
      <c r="B30" s="115"/>
      <c r="C30" s="123">
        <v>7</v>
      </c>
      <c r="D30" s="182">
        <f t="shared" si="0"/>
        <v>0</v>
      </c>
      <c r="E30" s="183"/>
      <c r="F30" s="180">
        <f t="shared" si="1"/>
        <v>0</v>
      </c>
      <c r="G30" s="181"/>
      <c r="H30" s="116"/>
      <c r="I30" s="110"/>
      <c r="J30" s="110"/>
      <c r="K30" s="110"/>
      <c r="L30" s="110"/>
      <c r="M30" s="110"/>
      <c r="N30" s="110"/>
      <c r="O30" s="110"/>
      <c r="P30" s="110"/>
      <c r="Q30" s="110"/>
      <c r="R30" s="110"/>
      <c r="S30" s="110"/>
    </row>
    <row r="31" spans="1:19">
      <c r="A31" s="110"/>
      <c r="B31" s="115"/>
      <c r="C31" s="123">
        <v>8</v>
      </c>
      <c r="D31" s="182">
        <f t="shared" si="0"/>
        <v>0</v>
      </c>
      <c r="E31" s="183"/>
      <c r="F31" s="180">
        <f t="shared" si="1"/>
        <v>0</v>
      </c>
      <c r="G31" s="181"/>
      <c r="H31" s="116"/>
      <c r="I31" s="110"/>
      <c r="J31" s="110"/>
      <c r="K31" s="110"/>
      <c r="L31" s="110"/>
      <c r="M31" s="110"/>
      <c r="N31" s="110"/>
      <c r="O31" s="110"/>
      <c r="P31" s="110"/>
      <c r="Q31" s="110"/>
      <c r="R31" s="110"/>
      <c r="S31" s="110"/>
    </row>
    <row r="32" spans="1:19">
      <c r="A32" s="110"/>
      <c r="B32" s="115"/>
      <c r="C32" s="123">
        <v>9</v>
      </c>
      <c r="D32" s="182">
        <f t="shared" si="0"/>
        <v>0</v>
      </c>
      <c r="E32" s="183"/>
      <c r="F32" s="180">
        <f t="shared" si="1"/>
        <v>0</v>
      </c>
      <c r="G32" s="181"/>
      <c r="H32" s="116"/>
      <c r="I32" s="110"/>
      <c r="J32" s="110"/>
      <c r="K32" s="110"/>
      <c r="L32" s="110"/>
      <c r="M32" s="110"/>
      <c r="N32" s="110"/>
      <c r="O32" s="110"/>
      <c r="P32" s="110"/>
      <c r="Q32" s="110"/>
      <c r="R32" s="110"/>
      <c r="S32" s="110"/>
    </row>
    <row r="33" spans="1:19">
      <c r="A33" s="110"/>
      <c r="B33" s="115"/>
      <c r="C33" s="123">
        <v>10</v>
      </c>
      <c r="D33" s="182">
        <f t="shared" si="0"/>
        <v>0</v>
      </c>
      <c r="E33" s="183"/>
      <c r="F33" s="180">
        <f t="shared" si="1"/>
        <v>0</v>
      </c>
      <c r="G33" s="181"/>
      <c r="H33" s="116"/>
      <c r="I33" s="110"/>
      <c r="J33" s="110"/>
      <c r="K33" s="110"/>
      <c r="L33" s="110"/>
      <c r="M33" s="110"/>
      <c r="N33" s="110"/>
      <c r="O33" s="110"/>
      <c r="P33" s="110"/>
      <c r="Q33" s="110"/>
      <c r="R33" s="110"/>
      <c r="S33" s="110"/>
    </row>
    <row r="34" spans="1:19">
      <c r="A34" s="110"/>
      <c r="B34" s="115"/>
      <c r="C34" s="123">
        <v>11</v>
      </c>
      <c r="D34" s="182">
        <f t="shared" si="0"/>
        <v>0</v>
      </c>
      <c r="E34" s="183"/>
      <c r="F34" s="180">
        <f t="shared" si="1"/>
        <v>0</v>
      </c>
      <c r="G34" s="181"/>
      <c r="H34" s="116"/>
      <c r="I34" s="110"/>
      <c r="J34" s="110"/>
      <c r="K34" s="110"/>
      <c r="L34" s="110"/>
      <c r="M34" s="110"/>
      <c r="N34" s="110"/>
      <c r="O34" s="110"/>
      <c r="P34" s="110"/>
      <c r="Q34" s="110"/>
      <c r="R34" s="110"/>
      <c r="S34" s="110"/>
    </row>
    <row r="35" spans="1:19">
      <c r="A35" s="110"/>
      <c r="B35" s="115"/>
      <c r="C35" s="123">
        <v>12</v>
      </c>
      <c r="D35" s="182">
        <f t="shared" si="0"/>
        <v>0</v>
      </c>
      <c r="E35" s="183"/>
      <c r="F35" s="180">
        <f t="shared" si="1"/>
        <v>0</v>
      </c>
      <c r="G35" s="181"/>
      <c r="H35" s="116"/>
      <c r="I35" s="110"/>
      <c r="J35" s="110"/>
      <c r="K35" s="110"/>
      <c r="L35" s="110"/>
      <c r="M35" s="110"/>
      <c r="N35" s="110"/>
      <c r="O35" s="110"/>
      <c r="P35" s="110"/>
      <c r="Q35" s="110"/>
      <c r="R35" s="110"/>
      <c r="S35" s="110"/>
    </row>
    <row r="36" spans="1:19">
      <c r="A36" s="110"/>
      <c r="B36" s="115"/>
      <c r="C36" s="123">
        <v>13</v>
      </c>
      <c r="D36" s="182">
        <f t="shared" si="0"/>
        <v>0</v>
      </c>
      <c r="E36" s="183"/>
      <c r="F36" s="180">
        <f t="shared" si="1"/>
        <v>0</v>
      </c>
      <c r="G36" s="181"/>
      <c r="H36" s="116"/>
      <c r="I36" s="110"/>
      <c r="J36" s="110"/>
      <c r="K36" s="110"/>
      <c r="L36" s="110"/>
      <c r="M36" s="110"/>
      <c r="N36" s="110"/>
      <c r="O36" s="110"/>
      <c r="P36" s="110"/>
      <c r="Q36" s="110"/>
      <c r="R36" s="110"/>
      <c r="S36" s="110"/>
    </row>
    <row r="37" spans="1:19">
      <c r="A37" s="110"/>
      <c r="B37" s="115"/>
      <c r="C37" s="123">
        <v>14</v>
      </c>
      <c r="D37" s="182">
        <f t="shared" si="0"/>
        <v>0</v>
      </c>
      <c r="E37" s="183"/>
      <c r="F37" s="180">
        <f t="shared" si="1"/>
        <v>0</v>
      </c>
      <c r="G37" s="181"/>
      <c r="H37" s="116"/>
      <c r="I37" s="110"/>
      <c r="J37" s="110"/>
      <c r="K37" s="110"/>
      <c r="L37" s="110"/>
      <c r="M37" s="110"/>
      <c r="N37" s="110"/>
      <c r="O37" s="110"/>
      <c r="P37" s="110"/>
      <c r="Q37" s="110"/>
      <c r="R37" s="110"/>
      <c r="S37" s="110"/>
    </row>
    <row r="38" spans="1:19">
      <c r="A38" s="110"/>
      <c r="B38" s="115"/>
      <c r="C38" s="123">
        <v>15</v>
      </c>
      <c r="D38" s="182">
        <f t="shared" si="0"/>
        <v>0</v>
      </c>
      <c r="E38" s="183"/>
      <c r="F38" s="180">
        <f t="shared" si="1"/>
        <v>0</v>
      </c>
      <c r="G38" s="181"/>
      <c r="H38" s="116"/>
      <c r="I38" s="110"/>
      <c r="J38" s="110"/>
      <c r="K38" s="110"/>
      <c r="L38" s="110"/>
      <c r="M38" s="110"/>
      <c r="N38" s="110"/>
      <c r="O38" s="110"/>
      <c r="P38" s="110"/>
      <c r="Q38" s="110"/>
      <c r="R38" s="110"/>
      <c r="S38" s="110"/>
    </row>
    <row r="39" spans="1:19">
      <c r="A39" s="110"/>
      <c r="B39" s="115"/>
      <c r="C39" s="123">
        <v>16</v>
      </c>
      <c r="D39" s="182">
        <f t="shared" si="0"/>
        <v>0</v>
      </c>
      <c r="E39" s="183"/>
      <c r="F39" s="180">
        <f t="shared" si="1"/>
        <v>0</v>
      </c>
      <c r="G39" s="181"/>
      <c r="H39" s="116"/>
      <c r="I39" s="110"/>
      <c r="J39" s="110"/>
      <c r="K39" s="110"/>
      <c r="L39" s="110"/>
      <c r="M39" s="110"/>
      <c r="N39" s="110"/>
      <c r="O39" s="110"/>
      <c r="P39" s="110"/>
      <c r="Q39" s="110"/>
      <c r="R39" s="110"/>
      <c r="S39" s="110"/>
    </row>
    <row r="40" spans="1:19">
      <c r="A40" s="110"/>
      <c r="B40" s="115"/>
      <c r="C40" s="123">
        <v>17</v>
      </c>
      <c r="D40" s="182">
        <f t="shared" si="0"/>
        <v>0</v>
      </c>
      <c r="E40" s="183"/>
      <c r="F40" s="180">
        <f t="shared" si="1"/>
        <v>0</v>
      </c>
      <c r="G40" s="181"/>
      <c r="H40" s="116"/>
      <c r="I40" s="110"/>
      <c r="J40" s="110"/>
      <c r="K40" s="110"/>
      <c r="L40" s="110"/>
      <c r="M40" s="110"/>
      <c r="N40" s="110"/>
      <c r="O40" s="110"/>
      <c r="P40" s="110"/>
      <c r="Q40" s="110"/>
      <c r="R40" s="110"/>
      <c r="S40" s="110"/>
    </row>
    <row r="41" spans="1:19">
      <c r="A41" s="110"/>
      <c r="B41" s="115"/>
      <c r="C41" s="123">
        <v>18</v>
      </c>
      <c r="D41" s="182">
        <f t="shared" si="0"/>
        <v>0</v>
      </c>
      <c r="E41" s="183"/>
      <c r="F41" s="180">
        <f t="shared" si="1"/>
        <v>0</v>
      </c>
      <c r="G41" s="181"/>
      <c r="H41" s="116"/>
      <c r="I41" s="110"/>
      <c r="J41" s="110"/>
      <c r="K41" s="110"/>
      <c r="L41" s="110"/>
      <c r="M41" s="110"/>
      <c r="N41" s="110"/>
      <c r="O41" s="110"/>
      <c r="P41" s="110"/>
      <c r="Q41" s="110"/>
      <c r="R41" s="110"/>
      <c r="S41" s="110"/>
    </row>
    <row r="42" spans="1:19">
      <c r="A42" s="110"/>
      <c r="B42" s="115"/>
      <c r="C42" s="123">
        <v>19</v>
      </c>
      <c r="D42" s="182">
        <f t="shared" si="0"/>
        <v>0</v>
      </c>
      <c r="E42" s="183"/>
      <c r="F42" s="180">
        <f t="shared" si="1"/>
        <v>0</v>
      </c>
      <c r="G42" s="181"/>
      <c r="H42" s="116"/>
      <c r="I42" s="110"/>
      <c r="J42" s="110"/>
      <c r="K42" s="110"/>
      <c r="L42" s="110"/>
      <c r="M42" s="110"/>
      <c r="N42" s="110"/>
      <c r="O42" s="110"/>
      <c r="P42" s="110"/>
      <c r="Q42" s="110"/>
      <c r="R42" s="110"/>
      <c r="S42" s="110"/>
    </row>
    <row r="43" spans="1:19">
      <c r="A43" s="110"/>
      <c r="B43" s="115"/>
      <c r="C43" s="123">
        <v>20</v>
      </c>
      <c r="D43" s="182">
        <f t="shared" si="0"/>
        <v>0</v>
      </c>
      <c r="E43" s="183"/>
      <c r="F43" s="180">
        <f t="shared" si="1"/>
        <v>0</v>
      </c>
      <c r="G43" s="181"/>
      <c r="H43" s="116"/>
      <c r="I43" s="110"/>
      <c r="J43" s="110"/>
      <c r="K43" s="110"/>
      <c r="L43" s="110"/>
      <c r="M43" s="110"/>
      <c r="N43" s="110"/>
      <c r="O43" s="110"/>
      <c r="P43" s="110"/>
      <c r="Q43" s="110"/>
      <c r="R43" s="110"/>
      <c r="S43" s="110"/>
    </row>
    <row r="44" spans="1:19">
      <c r="A44" s="110"/>
      <c r="B44" s="115"/>
      <c r="C44" s="123">
        <v>21</v>
      </c>
      <c r="D44" s="182">
        <f t="shared" si="0"/>
        <v>0</v>
      </c>
      <c r="E44" s="183"/>
      <c r="F44" s="180">
        <f t="shared" si="1"/>
        <v>0</v>
      </c>
      <c r="G44" s="181"/>
      <c r="H44" s="116"/>
      <c r="I44" s="110"/>
      <c r="J44" s="110"/>
      <c r="K44" s="110"/>
      <c r="L44" s="110"/>
      <c r="M44" s="110"/>
      <c r="N44" s="110"/>
      <c r="O44" s="110"/>
      <c r="P44" s="110"/>
      <c r="Q44" s="110"/>
      <c r="R44" s="110"/>
      <c r="S44" s="110"/>
    </row>
    <row r="45" spans="1:19">
      <c r="A45" s="110"/>
      <c r="B45" s="115"/>
      <c r="C45" s="123">
        <v>22</v>
      </c>
      <c r="D45" s="182">
        <f t="shared" si="0"/>
        <v>0</v>
      </c>
      <c r="E45" s="183"/>
      <c r="F45" s="180">
        <f t="shared" si="1"/>
        <v>0</v>
      </c>
      <c r="G45" s="181"/>
      <c r="H45" s="116"/>
      <c r="I45" s="110"/>
      <c r="J45" s="110"/>
      <c r="K45" s="110"/>
      <c r="L45" s="110"/>
      <c r="M45" s="110"/>
      <c r="N45" s="110"/>
      <c r="O45" s="110"/>
      <c r="P45" s="110"/>
      <c r="Q45" s="110"/>
      <c r="R45" s="110"/>
      <c r="S45" s="110"/>
    </row>
    <row r="46" spans="1:19">
      <c r="A46" s="110"/>
      <c r="B46" s="115"/>
      <c r="C46" s="123">
        <v>23</v>
      </c>
      <c r="D46" s="182">
        <f t="shared" si="0"/>
        <v>0</v>
      </c>
      <c r="E46" s="183"/>
      <c r="F46" s="180">
        <f t="shared" si="1"/>
        <v>0</v>
      </c>
      <c r="G46" s="181"/>
      <c r="H46" s="116"/>
      <c r="I46" s="110"/>
      <c r="J46" s="110"/>
      <c r="K46" s="110"/>
      <c r="L46" s="110"/>
      <c r="M46" s="110"/>
      <c r="N46" s="110"/>
      <c r="O46" s="110"/>
      <c r="P46" s="110"/>
      <c r="Q46" s="110"/>
      <c r="R46" s="110"/>
      <c r="S46" s="110"/>
    </row>
    <row r="47" spans="1:19">
      <c r="A47" s="110"/>
      <c r="B47" s="115"/>
      <c r="C47" s="123">
        <v>24</v>
      </c>
      <c r="D47" s="182">
        <f t="shared" si="0"/>
        <v>0</v>
      </c>
      <c r="E47" s="183"/>
      <c r="F47" s="180">
        <f t="shared" si="1"/>
        <v>0</v>
      </c>
      <c r="G47" s="181"/>
      <c r="H47" s="116"/>
      <c r="I47" s="110"/>
      <c r="J47" s="110"/>
      <c r="K47" s="110"/>
      <c r="L47" s="110"/>
      <c r="M47" s="110"/>
      <c r="N47" s="110"/>
      <c r="O47" s="110"/>
      <c r="P47" s="110"/>
      <c r="Q47" s="110"/>
      <c r="R47" s="110"/>
      <c r="S47" s="110"/>
    </row>
    <row r="48" spans="1:19">
      <c r="A48" s="110"/>
      <c r="B48" s="115"/>
      <c r="C48" s="124">
        <v>25</v>
      </c>
      <c r="D48" s="200">
        <f t="shared" si="0"/>
        <v>0</v>
      </c>
      <c r="E48" s="201"/>
      <c r="F48" s="202">
        <f t="shared" si="1"/>
        <v>0</v>
      </c>
      <c r="G48" s="203"/>
      <c r="H48" s="116"/>
      <c r="I48" s="110"/>
      <c r="J48" s="110"/>
      <c r="K48" s="110"/>
      <c r="L48" s="110"/>
      <c r="M48" s="110"/>
      <c r="N48" s="110"/>
      <c r="O48" s="110"/>
      <c r="P48" s="110"/>
      <c r="Q48" s="110"/>
      <c r="R48" s="110"/>
      <c r="S48" s="110"/>
    </row>
    <row r="49" spans="1:19">
      <c r="A49" s="110"/>
      <c r="B49" s="125"/>
      <c r="C49" s="126"/>
      <c r="D49" s="126"/>
      <c r="E49" s="126"/>
      <c r="F49" s="126"/>
      <c r="G49" s="126"/>
      <c r="H49" s="127"/>
      <c r="I49" s="110"/>
      <c r="J49" s="110"/>
      <c r="K49" s="110"/>
      <c r="L49" s="110"/>
      <c r="M49" s="110"/>
      <c r="N49" s="110"/>
      <c r="O49" s="110"/>
      <c r="P49" s="110"/>
      <c r="Q49" s="110"/>
      <c r="R49" s="110"/>
      <c r="S49" s="110"/>
    </row>
    <row r="50" spans="1:19">
      <c r="A50" s="110"/>
      <c r="B50" s="110"/>
      <c r="C50" s="110"/>
      <c r="D50" s="110"/>
      <c r="E50" s="110"/>
      <c r="F50" s="110"/>
      <c r="G50" s="110"/>
      <c r="H50" s="110"/>
      <c r="I50" s="110"/>
      <c r="J50" s="110"/>
      <c r="K50" s="110"/>
      <c r="L50" s="110"/>
      <c r="M50" s="110"/>
      <c r="N50" s="110"/>
      <c r="O50" s="110"/>
      <c r="P50" s="110"/>
      <c r="Q50" s="110"/>
      <c r="R50" s="110"/>
      <c r="S50" s="110"/>
    </row>
    <row r="51" spans="1:19">
      <c r="A51" s="109"/>
      <c r="B51" s="112"/>
      <c r="C51" s="113"/>
      <c r="D51" s="113"/>
      <c r="E51" s="113"/>
      <c r="F51" s="113"/>
      <c r="G51" s="113"/>
      <c r="H51" s="114"/>
      <c r="I51" s="110"/>
      <c r="J51" s="110"/>
      <c r="K51" s="110"/>
      <c r="L51" s="110"/>
      <c r="M51" s="110"/>
      <c r="N51" s="110"/>
      <c r="O51" s="110"/>
      <c r="P51" s="110"/>
      <c r="Q51" s="110"/>
      <c r="R51" s="110"/>
      <c r="S51" s="110"/>
    </row>
    <row r="52" spans="1:19">
      <c r="A52" s="110"/>
      <c r="B52" s="115"/>
      <c r="C52" s="184" t="s">
        <v>0</v>
      </c>
      <c r="D52" s="184"/>
      <c r="E52" s="184"/>
      <c r="F52" s="184"/>
      <c r="G52" s="184"/>
      <c r="H52" s="116"/>
      <c r="I52" s="110"/>
      <c r="J52" s="110"/>
      <c r="K52" s="110"/>
      <c r="L52" s="110"/>
      <c r="M52" s="110"/>
      <c r="N52" s="110"/>
      <c r="O52" s="110"/>
      <c r="P52" s="110"/>
      <c r="Q52" s="110"/>
      <c r="R52" s="110"/>
      <c r="S52" s="110"/>
    </row>
    <row r="53" spans="1:19">
      <c r="A53" s="110"/>
      <c r="B53" s="115"/>
      <c r="C53" s="184" t="str">
        <f>'User Guide'!C4</f>
        <v>NYSERDA RFP No. T4RFP21-1</v>
      </c>
      <c r="D53" s="184"/>
      <c r="E53" s="184"/>
      <c r="F53" s="184"/>
      <c r="G53" s="184"/>
      <c r="H53" s="116"/>
      <c r="I53" s="110"/>
      <c r="J53" s="110"/>
      <c r="K53" s="110"/>
      <c r="L53" s="110"/>
      <c r="M53" s="110"/>
      <c r="N53" s="110"/>
      <c r="O53" s="110"/>
      <c r="P53" s="110"/>
      <c r="Q53" s="110"/>
      <c r="R53" s="110"/>
      <c r="S53" s="110"/>
    </row>
    <row r="54" spans="1:19">
      <c r="A54" s="110"/>
      <c r="B54" s="115"/>
      <c r="C54" s="184" t="s">
        <v>61</v>
      </c>
      <c r="D54" s="184"/>
      <c r="E54" s="184"/>
      <c r="F54" s="184"/>
      <c r="G54" s="184"/>
      <c r="H54" s="116"/>
      <c r="I54" s="110"/>
      <c r="J54" s="110"/>
      <c r="K54" s="110"/>
      <c r="L54" s="110"/>
      <c r="M54" s="110"/>
      <c r="N54" s="110"/>
      <c r="O54" s="110"/>
      <c r="P54" s="110"/>
      <c r="Q54" s="110"/>
      <c r="R54" s="110"/>
      <c r="S54" s="110"/>
    </row>
    <row r="55" spans="1:19">
      <c r="A55" s="110"/>
      <c r="B55" s="115"/>
      <c r="C55" s="184" t="str">
        <f>IF('Part I'!G95="Yes","Pricing without Energy Supplier Baseline","")</f>
        <v/>
      </c>
      <c r="D55" s="184"/>
      <c r="E55" s="184"/>
      <c r="F55" s="184"/>
      <c r="G55" s="184"/>
      <c r="H55" s="116"/>
      <c r="I55" s="110"/>
      <c r="J55" s="110"/>
      <c r="K55" s="110"/>
      <c r="L55" s="110"/>
      <c r="M55" s="110"/>
      <c r="N55" s="110"/>
      <c r="O55" s="110"/>
      <c r="P55" s="110"/>
      <c r="Q55" s="110"/>
      <c r="R55" s="110"/>
      <c r="S55" s="110"/>
    </row>
    <row r="56" spans="1:19">
      <c r="A56" s="110"/>
      <c r="B56" s="115"/>
      <c r="C56" s="117" t="s">
        <v>4</v>
      </c>
      <c r="D56" s="163">
        <f>Proposer_Name</f>
        <v>0</v>
      </c>
      <c r="E56" s="163"/>
      <c r="F56" s="163"/>
      <c r="G56" s="163"/>
      <c r="H56" s="116"/>
      <c r="I56" s="110"/>
      <c r="J56" s="110"/>
      <c r="K56" s="110"/>
      <c r="L56" s="110"/>
      <c r="M56" s="110"/>
      <c r="N56" s="110"/>
      <c r="O56" s="110"/>
      <c r="P56" s="110"/>
      <c r="Q56" s="110"/>
      <c r="R56" s="110"/>
      <c r="S56" s="110"/>
    </row>
    <row r="57" spans="1:19">
      <c r="A57" s="110"/>
      <c r="B57" s="115"/>
      <c r="C57" s="117" t="s">
        <v>7</v>
      </c>
      <c r="D57" s="185">
        <f>Project_Name</f>
        <v>0</v>
      </c>
      <c r="E57" s="185"/>
      <c r="F57" s="185"/>
      <c r="G57" s="185"/>
      <c r="H57" s="116"/>
      <c r="I57" s="110"/>
      <c r="J57" s="110"/>
      <c r="K57" s="110"/>
      <c r="L57" s="110"/>
      <c r="M57" s="110"/>
      <c r="N57" s="110"/>
      <c r="O57" s="110"/>
      <c r="P57" s="110"/>
      <c r="Q57" s="110"/>
      <c r="R57" s="110"/>
      <c r="S57" s="110"/>
    </row>
    <row r="58" spans="1:19">
      <c r="A58" s="110"/>
      <c r="B58" s="115"/>
      <c r="C58" s="117"/>
      <c r="D58" s="117"/>
      <c r="E58" s="117"/>
      <c r="F58" s="117"/>
      <c r="G58" s="117"/>
      <c r="H58" s="116"/>
      <c r="I58" s="110"/>
      <c r="J58" s="110"/>
      <c r="K58" s="110"/>
      <c r="L58" s="110"/>
      <c r="M58" s="110"/>
      <c r="N58" s="110"/>
      <c r="O58" s="110"/>
      <c r="P58" s="110"/>
      <c r="Q58" s="110"/>
      <c r="R58" s="110"/>
      <c r="S58" s="110"/>
    </row>
    <row r="59" spans="1:19">
      <c r="A59" s="110"/>
      <c r="B59" s="115"/>
      <c r="C59" s="186" t="s">
        <v>62</v>
      </c>
      <c r="D59" s="187"/>
      <c r="E59" s="187"/>
      <c r="F59" s="187"/>
      <c r="G59" s="188"/>
      <c r="H59" s="116"/>
      <c r="I59" s="110"/>
      <c r="J59" s="110"/>
      <c r="K59" s="110"/>
      <c r="L59" s="110"/>
      <c r="M59" s="110"/>
      <c r="N59" s="110"/>
      <c r="O59" s="110"/>
      <c r="P59" s="110"/>
      <c r="Q59" s="110"/>
      <c r="R59" s="110"/>
      <c r="S59" s="110"/>
    </row>
    <row r="60" spans="1:19">
      <c r="A60" s="110"/>
      <c r="B60" s="115"/>
      <c r="C60" s="118" t="s">
        <v>63</v>
      </c>
      <c r="D60" s="204">
        <f>REC_Type</f>
        <v>0</v>
      </c>
      <c r="E60" s="185"/>
      <c r="F60" s="185"/>
      <c r="G60" s="205"/>
      <c r="H60" s="116"/>
      <c r="I60" s="110"/>
      <c r="J60" s="119" t="str">
        <f>IF(AND('Part I'!G19="Yes",D60=""),"Required Information","")</f>
        <v/>
      </c>
      <c r="K60" s="110"/>
      <c r="L60" s="110"/>
      <c r="M60" s="110"/>
      <c r="N60" s="110"/>
      <c r="O60" s="110"/>
      <c r="P60" s="110"/>
      <c r="Q60" s="110"/>
      <c r="R60" s="110"/>
      <c r="S60" s="110"/>
    </row>
    <row r="61" spans="1:19">
      <c r="A61" s="110"/>
      <c r="B61" s="115"/>
      <c r="C61" s="120" t="s">
        <v>64</v>
      </c>
      <c r="D61" s="204">
        <f>Price_Type</f>
        <v>0</v>
      </c>
      <c r="E61" s="185"/>
      <c r="F61" s="185"/>
      <c r="G61" s="205"/>
      <c r="H61" s="116"/>
      <c r="I61" s="110"/>
      <c r="J61" s="119" t="str">
        <f>IF(AND('Part I'!G19="Yes",D61=""),"Required Information","")</f>
        <v/>
      </c>
      <c r="K61" s="110"/>
      <c r="L61" s="110"/>
      <c r="M61" s="110"/>
      <c r="N61" s="110"/>
      <c r="O61" s="110"/>
      <c r="P61" s="110"/>
      <c r="Q61" s="110"/>
      <c r="R61" s="110"/>
      <c r="S61" s="110"/>
    </row>
    <row r="62" spans="1:19">
      <c r="A62" s="110"/>
      <c r="B62" s="115"/>
      <c r="C62" s="117" t="str">
        <f>IF(OR(D61="Escalating",D61="Both"),"Escalation Rate","")</f>
        <v/>
      </c>
      <c r="D62" s="189"/>
      <c r="E62" s="189"/>
      <c r="F62" s="189"/>
      <c r="G62" s="189"/>
      <c r="H62" s="116"/>
      <c r="I62" s="110"/>
      <c r="J62" s="119" t="str">
        <f>IF(AND(OR(D61="Both",D61="Escalating"),D62="",'Part I'!G19="Yes"),"Required Information","")</f>
        <v/>
      </c>
      <c r="K62" s="110"/>
      <c r="L62" s="110"/>
      <c r="M62" s="110"/>
      <c r="N62" s="110"/>
      <c r="O62" s="110"/>
      <c r="P62" s="110"/>
      <c r="Q62" s="110"/>
      <c r="R62" s="110"/>
      <c r="S62" s="110"/>
    </row>
    <row r="63" spans="1:19">
      <c r="A63" s="110"/>
      <c r="B63" s="115"/>
      <c r="C63" s="117"/>
      <c r="D63" s="117"/>
      <c r="E63" s="117"/>
      <c r="F63" s="117"/>
      <c r="G63" s="117"/>
      <c r="H63" s="116"/>
      <c r="I63" s="110"/>
      <c r="J63" s="110"/>
      <c r="K63" s="110"/>
      <c r="L63" s="110"/>
      <c r="M63" s="110"/>
      <c r="N63" s="110"/>
      <c r="O63" s="110"/>
      <c r="P63" s="110"/>
      <c r="Q63" s="110"/>
      <c r="R63" s="110"/>
      <c r="S63" s="110"/>
    </row>
    <row r="64" spans="1:19">
      <c r="A64" s="110"/>
      <c r="B64" s="115"/>
      <c r="C64" s="121" t="str">
        <f>IF(AND(New_Transmission="Yes",REC_Type="Index REC",Energy_Storage="Yes"),"Loss Factor (%)","")</f>
        <v/>
      </c>
      <c r="D64" s="108"/>
      <c r="E64" s="108"/>
      <c r="F64" s="206"/>
      <c r="G64" s="206"/>
      <c r="H64" s="116"/>
      <c r="I64" s="110"/>
      <c r="J64" s="119" t="str">
        <f>IF(AND(New_Transmission="Yes",REC_Type="Index REC",F64="",Energy_Storage="Yes"),"Required Information","")</f>
        <v/>
      </c>
      <c r="K64" s="110"/>
      <c r="L64" s="110"/>
      <c r="M64" s="110"/>
      <c r="N64" s="110"/>
      <c r="O64" s="110"/>
      <c r="P64" s="110"/>
      <c r="Q64" s="110"/>
      <c r="R64" s="110"/>
      <c r="S64" s="110"/>
    </row>
    <row r="65" spans="1:19">
      <c r="A65" s="110"/>
      <c r="B65" s="115"/>
      <c r="C65" s="121" t="str">
        <f>IF(AND(New_Transmission="Yes",REC_Type="Index REC",Energy_Storage="Yes"),"Unavailability Factor (%)","")</f>
        <v/>
      </c>
      <c r="D65" s="108"/>
      <c r="E65" s="108"/>
      <c r="F65" s="206"/>
      <c r="G65" s="206"/>
      <c r="H65" s="116"/>
      <c r="I65" s="110"/>
      <c r="J65" s="119" t="str">
        <f>IF(AND(New_Transmission="Yes",REC_Type="Index REC",F65="",Energy_Storage="Yes"),"Required Information","")</f>
        <v/>
      </c>
      <c r="K65" s="110"/>
      <c r="L65" s="110"/>
      <c r="M65" s="110"/>
      <c r="N65" s="110"/>
      <c r="O65" s="110"/>
      <c r="P65" s="110"/>
      <c r="Q65" s="110"/>
      <c r="R65" s="110"/>
      <c r="S65" s="110"/>
    </row>
    <row r="66" spans="1:19">
      <c r="A66" s="110"/>
      <c r="B66" s="115"/>
      <c r="C66" s="121" t="str">
        <f>IF(AND(New_Transmission="Yes",REC_Type="Index REC",Energy_Storage="Yes"),"UDR (MW)","")</f>
        <v/>
      </c>
      <c r="D66" s="108"/>
      <c r="E66" s="108"/>
      <c r="F66" s="207"/>
      <c r="G66" s="207"/>
      <c r="H66" s="116"/>
      <c r="I66" s="110"/>
      <c r="J66" s="119" t="str">
        <f>IF(AND(New_Transmission="Yes",REC_Type="Index REC",F66="",Energy_Storage="Yes"),"Required Information","")</f>
        <v/>
      </c>
      <c r="K66" s="110"/>
      <c r="L66" s="110"/>
      <c r="M66" s="110"/>
      <c r="N66" s="110"/>
      <c r="O66" s="110"/>
      <c r="P66" s="110"/>
      <c r="Q66" s="110"/>
      <c r="R66" s="110"/>
      <c r="S66" s="110"/>
    </row>
    <row r="67" spans="1:19">
      <c r="A67" s="110"/>
      <c r="B67" s="115"/>
      <c r="C67" s="108"/>
      <c r="D67" s="108"/>
      <c r="E67" s="108"/>
      <c r="F67" s="133"/>
      <c r="G67" s="133"/>
      <c r="H67" s="116"/>
      <c r="I67" s="110"/>
      <c r="J67" s="119"/>
      <c r="K67" s="110"/>
      <c r="L67" s="110"/>
      <c r="M67" s="110"/>
      <c r="N67" s="110"/>
      <c r="O67" s="110"/>
      <c r="P67" s="110"/>
      <c r="Q67" s="110"/>
      <c r="R67" s="110"/>
      <c r="S67" s="110"/>
    </row>
    <row r="68" spans="1:19">
      <c r="A68" s="110"/>
      <c r="B68" s="115"/>
      <c r="C68" s="121" t="str">
        <f>IF(AND(New_Transmission="No",REC_Type="Index REC",Energy_Storage="Yes"),"Fixed Winter UCAP Production Factor (%)","")</f>
        <v/>
      </c>
      <c r="D68" s="108"/>
      <c r="E68" s="108"/>
      <c r="F68" s="208"/>
      <c r="G68" s="208"/>
      <c r="H68" s="116"/>
      <c r="I68" s="110"/>
      <c r="J68" s="119" t="str">
        <f>IF(AND(New_Transmission="NO",REC_Type="Index REC",F68="",Energy_Storage="Yes"),"Required Information","")</f>
        <v/>
      </c>
      <c r="K68" s="110"/>
      <c r="L68" s="110"/>
      <c r="M68" s="110"/>
      <c r="N68" s="110"/>
      <c r="O68" s="110"/>
      <c r="P68" s="110"/>
      <c r="Q68" s="110"/>
      <c r="R68" s="110"/>
      <c r="S68" s="110"/>
    </row>
    <row r="69" spans="1:19">
      <c r="A69" s="110"/>
      <c r="B69" s="115"/>
      <c r="C69" s="121" t="str">
        <f>IF(AND(New_Transmission="No",REC_Type="Index REC",Energy_Storage="Yes"),"Fixed Summer UCAP Production Factor (%)","")</f>
        <v/>
      </c>
      <c r="D69" s="108"/>
      <c r="E69" s="108"/>
      <c r="F69" s="208"/>
      <c r="G69" s="208"/>
      <c r="H69" s="116"/>
      <c r="I69" s="110"/>
      <c r="J69" s="119" t="str">
        <f>IF(AND(New_Transmission="NO",REC_Type="Index REC",F69="",Energy_Storage="Yes"),"Required Information","")</f>
        <v/>
      </c>
      <c r="K69" s="110"/>
      <c r="L69" s="110"/>
      <c r="M69" s="110"/>
      <c r="N69" s="110"/>
      <c r="O69" s="110"/>
      <c r="P69" s="110"/>
      <c r="Q69" s="110"/>
      <c r="R69" s="110"/>
      <c r="S69" s="110"/>
    </row>
    <row r="70" spans="1:19">
      <c r="A70" s="110"/>
      <c r="B70" s="115"/>
      <c r="C70" s="117"/>
      <c r="D70" s="122"/>
      <c r="E70" s="122"/>
      <c r="F70" s="128"/>
      <c r="G70" s="128"/>
      <c r="H70" s="116"/>
      <c r="I70" s="110"/>
      <c r="J70" s="119"/>
      <c r="K70" s="110"/>
      <c r="L70" s="110"/>
      <c r="M70" s="110"/>
      <c r="N70" s="110"/>
      <c r="O70" s="110"/>
      <c r="P70" s="110"/>
      <c r="Q70" s="110"/>
      <c r="R70" s="110"/>
      <c r="S70" s="110"/>
    </row>
    <row r="71" spans="1:19" ht="36" customHeight="1">
      <c r="A71" s="110"/>
      <c r="B71" s="115"/>
      <c r="C71" s="194" t="s">
        <v>69</v>
      </c>
      <c r="D71" s="194"/>
      <c r="E71" s="194"/>
      <c r="F71" s="194"/>
      <c r="G71" s="194"/>
      <c r="H71" s="116"/>
      <c r="I71" s="110"/>
      <c r="J71" s="129"/>
      <c r="K71" s="110"/>
      <c r="L71" s="110"/>
      <c r="M71" s="110"/>
      <c r="N71" s="110"/>
      <c r="O71" s="110"/>
      <c r="P71" s="110"/>
      <c r="Q71" s="110"/>
      <c r="R71" s="110"/>
      <c r="S71" s="110"/>
    </row>
    <row r="72" spans="1:19">
      <c r="A72" s="110"/>
      <c r="B72" s="115"/>
      <c r="C72" s="134" t="s">
        <v>66</v>
      </c>
      <c r="D72" s="195" t="s">
        <v>67</v>
      </c>
      <c r="E72" s="196"/>
      <c r="F72" s="197" t="s">
        <v>68</v>
      </c>
      <c r="G72" s="196"/>
      <c r="H72" s="116"/>
      <c r="I72" s="110"/>
      <c r="J72" s="110"/>
      <c r="K72" s="110"/>
      <c r="L72" s="110"/>
      <c r="M72" s="110"/>
      <c r="N72" s="110"/>
      <c r="O72" s="110"/>
      <c r="P72" s="110"/>
      <c r="Q72" s="110"/>
      <c r="R72" s="110"/>
      <c r="S72" s="110"/>
    </row>
    <row r="73" spans="1:19">
      <c r="A73" s="110"/>
      <c r="B73" s="115"/>
      <c r="C73" s="123">
        <v>1</v>
      </c>
      <c r="D73" s="198"/>
      <c r="E73" s="199"/>
      <c r="F73" s="190"/>
      <c r="G73" s="191"/>
      <c r="H73" s="116"/>
      <c r="I73" s="110"/>
      <c r="J73" s="119" t="str">
        <f>IF(AND('Part I'!G19="Yes",D61="Both",OR(D73="",F73="")),"Required Information",IF(AND('Part I'!G19="Yes",D61="Escalating",F73=""),"Required Information",IF(AND('Part I'!G19="Yes",D61="Level",D73=""),"Required Information","")))</f>
        <v/>
      </c>
      <c r="K73" s="110"/>
      <c r="L73" s="110"/>
      <c r="M73" s="110"/>
      <c r="N73" s="110"/>
      <c r="O73" s="110"/>
      <c r="P73" s="110"/>
      <c r="Q73" s="110"/>
      <c r="R73" s="110"/>
      <c r="S73" s="110"/>
    </row>
    <row r="74" spans="1:19">
      <c r="A74" s="110"/>
      <c r="B74" s="115"/>
      <c r="C74" s="123">
        <v>2</v>
      </c>
      <c r="D74" s="182">
        <f t="shared" ref="D74:D97" si="2">IF($D$12&lt;&gt;"Escalating",$D$73,"")</f>
        <v>0</v>
      </c>
      <c r="E74" s="183"/>
      <c r="F74" s="180">
        <f t="shared" ref="F74:F97" si="3">IF($F$73&lt;&gt;"Level",$F$73*(1+$D$62)^(C74-$C$73),"")</f>
        <v>0</v>
      </c>
      <c r="G74" s="181"/>
      <c r="H74" s="116"/>
      <c r="I74" s="110"/>
      <c r="J74" s="119"/>
      <c r="K74" s="110"/>
      <c r="L74" s="110"/>
      <c r="M74" s="110"/>
      <c r="N74" s="110"/>
      <c r="O74" s="110"/>
      <c r="P74" s="110"/>
      <c r="Q74" s="110"/>
      <c r="R74" s="110"/>
      <c r="S74" s="110"/>
    </row>
    <row r="75" spans="1:19">
      <c r="A75" s="110"/>
      <c r="B75" s="115"/>
      <c r="C75" s="123">
        <v>3</v>
      </c>
      <c r="D75" s="182">
        <f t="shared" si="2"/>
        <v>0</v>
      </c>
      <c r="E75" s="183"/>
      <c r="F75" s="180">
        <f t="shared" si="3"/>
        <v>0</v>
      </c>
      <c r="G75" s="181"/>
      <c r="H75" s="116"/>
      <c r="I75" s="110"/>
      <c r="J75" s="110"/>
      <c r="K75" s="110"/>
      <c r="L75" s="110"/>
      <c r="M75" s="110"/>
      <c r="N75" s="110"/>
      <c r="O75" s="110"/>
      <c r="P75" s="110"/>
      <c r="Q75" s="110"/>
      <c r="R75" s="110"/>
      <c r="S75" s="110"/>
    </row>
    <row r="76" spans="1:19">
      <c r="A76" s="110"/>
      <c r="B76" s="115"/>
      <c r="C76" s="123">
        <v>4</v>
      </c>
      <c r="D76" s="182">
        <f t="shared" si="2"/>
        <v>0</v>
      </c>
      <c r="E76" s="183"/>
      <c r="F76" s="180">
        <f t="shared" si="3"/>
        <v>0</v>
      </c>
      <c r="G76" s="181"/>
      <c r="H76" s="116"/>
      <c r="I76" s="110"/>
      <c r="J76" s="110"/>
      <c r="K76" s="110"/>
      <c r="L76" s="110"/>
      <c r="M76" s="110"/>
      <c r="N76" s="110"/>
      <c r="O76" s="110"/>
      <c r="P76" s="110"/>
      <c r="Q76" s="110"/>
      <c r="R76" s="110"/>
      <c r="S76" s="110"/>
    </row>
    <row r="77" spans="1:19">
      <c r="A77" s="110"/>
      <c r="B77" s="115"/>
      <c r="C77" s="123">
        <v>5</v>
      </c>
      <c r="D77" s="182">
        <f t="shared" si="2"/>
        <v>0</v>
      </c>
      <c r="E77" s="183"/>
      <c r="F77" s="180">
        <f t="shared" si="3"/>
        <v>0</v>
      </c>
      <c r="G77" s="181"/>
      <c r="H77" s="116"/>
      <c r="I77" s="110"/>
      <c r="J77" s="110"/>
      <c r="K77" s="110"/>
      <c r="L77" s="110"/>
      <c r="M77" s="110"/>
      <c r="N77" s="110"/>
      <c r="O77" s="110"/>
      <c r="P77" s="110"/>
      <c r="Q77" s="110"/>
      <c r="R77" s="110"/>
      <c r="S77" s="110"/>
    </row>
    <row r="78" spans="1:19">
      <c r="A78" s="110"/>
      <c r="B78" s="115"/>
      <c r="C78" s="123">
        <v>6</v>
      </c>
      <c r="D78" s="182">
        <f t="shared" si="2"/>
        <v>0</v>
      </c>
      <c r="E78" s="183"/>
      <c r="F78" s="180">
        <f t="shared" si="3"/>
        <v>0</v>
      </c>
      <c r="G78" s="181"/>
      <c r="H78" s="116"/>
      <c r="I78" s="110"/>
      <c r="J78" s="110"/>
      <c r="K78" s="110"/>
      <c r="L78" s="110"/>
      <c r="M78" s="110"/>
      <c r="N78" s="110"/>
      <c r="O78" s="110"/>
      <c r="P78" s="110"/>
      <c r="Q78" s="110"/>
      <c r="R78" s="110"/>
      <c r="S78" s="110"/>
    </row>
    <row r="79" spans="1:19">
      <c r="A79" s="110"/>
      <c r="B79" s="115"/>
      <c r="C79" s="123">
        <v>7</v>
      </c>
      <c r="D79" s="182">
        <f t="shared" si="2"/>
        <v>0</v>
      </c>
      <c r="E79" s="183"/>
      <c r="F79" s="180">
        <f t="shared" si="3"/>
        <v>0</v>
      </c>
      <c r="G79" s="181"/>
      <c r="H79" s="116"/>
      <c r="I79" s="110"/>
      <c r="J79" s="110"/>
      <c r="K79" s="110"/>
      <c r="L79" s="110"/>
      <c r="M79" s="110"/>
      <c r="N79" s="110"/>
      <c r="O79" s="110"/>
      <c r="P79" s="110"/>
      <c r="Q79" s="110"/>
      <c r="R79" s="110"/>
      <c r="S79" s="110"/>
    </row>
    <row r="80" spans="1:19">
      <c r="A80" s="110"/>
      <c r="B80" s="115"/>
      <c r="C80" s="123">
        <v>8</v>
      </c>
      <c r="D80" s="182">
        <f t="shared" si="2"/>
        <v>0</v>
      </c>
      <c r="E80" s="183"/>
      <c r="F80" s="180">
        <f t="shared" si="3"/>
        <v>0</v>
      </c>
      <c r="G80" s="181"/>
      <c r="H80" s="116"/>
      <c r="I80" s="110"/>
      <c r="J80" s="110"/>
      <c r="K80" s="110"/>
      <c r="L80" s="110"/>
      <c r="M80" s="110"/>
      <c r="N80" s="110"/>
      <c r="O80" s="110"/>
      <c r="P80" s="110"/>
      <c r="Q80" s="110"/>
      <c r="R80" s="110"/>
      <c r="S80" s="110"/>
    </row>
    <row r="81" spans="1:19">
      <c r="A81" s="110"/>
      <c r="B81" s="115"/>
      <c r="C81" s="123">
        <v>9</v>
      </c>
      <c r="D81" s="182">
        <f t="shared" si="2"/>
        <v>0</v>
      </c>
      <c r="E81" s="183"/>
      <c r="F81" s="180">
        <f t="shared" si="3"/>
        <v>0</v>
      </c>
      <c r="G81" s="181"/>
      <c r="H81" s="116"/>
      <c r="I81" s="110"/>
      <c r="J81" s="110"/>
      <c r="K81" s="110"/>
      <c r="L81" s="110"/>
      <c r="M81" s="110"/>
      <c r="N81" s="110"/>
      <c r="O81" s="110"/>
      <c r="P81" s="110"/>
      <c r="Q81" s="110"/>
      <c r="R81" s="110"/>
      <c r="S81" s="110"/>
    </row>
    <row r="82" spans="1:19">
      <c r="A82" s="110"/>
      <c r="B82" s="115"/>
      <c r="C82" s="123">
        <v>10</v>
      </c>
      <c r="D82" s="182">
        <f t="shared" si="2"/>
        <v>0</v>
      </c>
      <c r="E82" s="183"/>
      <c r="F82" s="180">
        <f t="shared" si="3"/>
        <v>0</v>
      </c>
      <c r="G82" s="181"/>
      <c r="H82" s="116"/>
      <c r="I82" s="110"/>
      <c r="J82" s="110"/>
      <c r="K82" s="110"/>
      <c r="L82" s="110"/>
      <c r="M82" s="110"/>
      <c r="N82" s="110"/>
      <c r="O82" s="110"/>
      <c r="P82" s="110"/>
      <c r="Q82" s="110"/>
      <c r="R82" s="110"/>
      <c r="S82" s="110"/>
    </row>
    <row r="83" spans="1:19">
      <c r="A83" s="110"/>
      <c r="B83" s="115"/>
      <c r="C83" s="123">
        <v>11</v>
      </c>
      <c r="D83" s="182">
        <f t="shared" si="2"/>
        <v>0</v>
      </c>
      <c r="E83" s="183"/>
      <c r="F83" s="180">
        <f t="shared" si="3"/>
        <v>0</v>
      </c>
      <c r="G83" s="181"/>
      <c r="H83" s="116"/>
      <c r="I83" s="110"/>
      <c r="J83" s="110"/>
      <c r="K83" s="110"/>
      <c r="L83" s="110"/>
      <c r="M83" s="110"/>
      <c r="N83" s="110"/>
      <c r="O83" s="110"/>
      <c r="P83" s="110"/>
      <c r="Q83" s="110"/>
      <c r="R83" s="110"/>
      <c r="S83" s="110"/>
    </row>
    <row r="84" spans="1:19">
      <c r="A84" s="110"/>
      <c r="B84" s="115"/>
      <c r="C84" s="123">
        <v>12</v>
      </c>
      <c r="D84" s="182">
        <f t="shared" si="2"/>
        <v>0</v>
      </c>
      <c r="E84" s="183"/>
      <c r="F84" s="180">
        <f t="shared" si="3"/>
        <v>0</v>
      </c>
      <c r="G84" s="181"/>
      <c r="H84" s="116"/>
      <c r="I84" s="110"/>
      <c r="J84" s="110"/>
      <c r="K84" s="110"/>
      <c r="L84" s="110"/>
      <c r="M84" s="110"/>
      <c r="N84" s="110"/>
      <c r="O84" s="110"/>
      <c r="P84" s="110"/>
      <c r="Q84" s="110"/>
      <c r="R84" s="110"/>
      <c r="S84" s="110"/>
    </row>
    <row r="85" spans="1:19">
      <c r="A85" s="110"/>
      <c r="B85" s="115"/>
      <c r="C85" s="123">
        <v>13</v>
      </c>
      <c r="D85" s="182">
        <f t="shared" si="2"/>
        <v>0</v>
      </c>
      <c r="E85" s="183"/>
      <c r="F85" s="180">
        <f t="shared" si="3"/>
        <v>0</v>
      </c>
      <c r="G85" s="181"/>
      <c r="H85" s="116"/>
      <c r="I85" s="110"/>
      <c r="J85" s="110"/>
      <c r="K85" s="110"/>
      <c r="L85" s="110"/>
      <c r="M85" s="110"/>
      <c r="N85" s="110"/>
      <c r="O85" s="110"/>
      <c r="P85" s="110"/>
      <c r="Q85" s="110"/>
      <c r="R85" s="110"/>
      <c r="S85" s="110"/>
    </row>
    <row r="86" spans="1:19">
      <c r="A86" s="110"/>
      <c r="B86" s="115"/>
      <c r="C86" s="123">
        <v>14</v>
      </c>
      <c r="D86" s="182">
        <f t="shared" si="2"/>
        <v>0</v>
      </c>
      <c r="E86" s="183"/>
      <c r="F86" s="180">
        <f t="shared" si="3"/>
        <v>0</v>
      </c>
      <c r="G86" s="181"/>
      <c r="H86" s="116"/>
      <c r="I86" s="110"/>
      <c r="J86" s="110"/>
      <c r="K86" s="110"/>
      <c r="L86" s="110"/>
      <c r="M86" s="110"/>
      <c r="N86" s="110"/>
      <c r="O86" s="110"/>
      <c r="P86" s="110"/>
      <c r="Q86" s="110"/>
      <c r="R86" s="110"/>
      <c r="S86" s="110"/>
    </row>
    <row r="87" spans="1:19">
      <c r="A87" s="110"/>
      <c r="B87" s="115"/>
      <c r="C87" s="123">
        <v>15</v>
      </c>
      <c r="D87" s="182">
        <f t="shared" si="2"/>
        <v>0</v>
      </c>
      <c r="E87" s="183"/>
      <c r="F87" s="180">
        <f t="shared" si="3"/>
        <v>0</v>
      </c>
      <c r="G87" s="181"/>
      <c r="H87" s="116"/>
      <c r="I87" s="110"/>
      <c r="J87" s="110"/>
      <c r="K87" s="110"/>
      <c r="L87" s="110"/>
      <c r="M87" s="110"/>
      <c r="N87" s="110"/>
      <c r="O87" s="110"/>
      <c r="P87" s="110"/>
      <c r="Q87" s="110"/>
      <c r="R87" s="110"/>
      <c r="S87" s="110"/>
    </row>
    <row r="88" spans="1:19">
      <c r="A88" s="110"/>
      <c r="B88" s="115"/>
      <c r="C88" s="123">
        <v>16</v>
      </c>
      <c r="D88" s="182">
        <f t="shared" si="2"/>
        <v>0</v>
      </c>
      <c r="E88" s="183"/>
      <c r="F88" s="180">
        <f t="shared" si="3"/>
        <v>0</v>
      </c>
      <c r="G88" s="181"/>
      <c r="H88" s="116"/>
      <c r="I88" s="110"/>
      <c r="J88" s="110"/>
      <c r="K88" s="110"/>
      <c r="L88" s="110"/>
      <c r="M88" s="110"/>
      <c r="N88" s="110"/>
      <c r="O88" s="110"/>
      <c r="P88" s="110"/>
      <c r="Q88" s="110"/>
      <c r="R88" s="110"/>
      <c r="S88" s="110"/>
    </row>
    <row r="89" spans="1:19">
      <c r="A89" s="110"/>
      <c r="B89" s="115"/>
      <c r="C89" s="123">
        <v>17</v>
      </c>
      <c r="D89" s="182">
        <f t="shared" si="2"/>
        <v>0</v>
      </c>
      <c r="E89" s="183"/>
      <c r="F89" s="180">
        <f t="shared" si="3"/>
        <v>0</v>
      </c>
      <c r="G89" s="181"/>
      <c r="H89" s="116"/>
      <c r="I89" s="110"/>
      <c r="J89" s="110"/>
      <c r="K89" s="110"/>
      <c r="L89" s="110"/>
      <c r="M89" s="110"/>
      <c r="N89" s="110"/>
      <c r="O89" s="110"/>
      <c r="P89" s="110"/>
      <c r="Q89" s="110"/>
      <c r="R89" s="110"/>
      <c r="S89" s="110"/>
    </row>
    <row r="90" spans="1:19">
      <c r="A90" s="110"/>
      <c r="B90" s="115"/>
      <c r="C90" s="123">
        <v>18</v>
      </c>
      <c r="D90" s="182">
        <f t="shared" si="2"/>
        <v>0</v>
      </c>
      <c r="E90" s="183"/>
      <c r="F90" s="180">
        <f t="shared" si="3"/>
        <v>0</v>
      </c>
      <c r="G90" s="181"/>
      <c r="H90" s="116"/>
      <c r="I90" s="110"/>
      <c r="J90" s="110"/>
      <c r="K90" s="110"/>
      <c r="L90" s="110"/>
      <c r="M90" s="110"/>
      <c r="N90" s="110"/>
      <c r="O90" s="110"/>
      <c r="P90" s="110"/>
      <c r="Q90" s="110"/>
      <c r="R90" s="110"/>
      <c r="S90" s="110"/>
    </row>
    <row r="91" spans="1:19">
      <c r="A91" s="110"/>
      <c r="B91" s="115"/>
      <c r="C91" s="123">
        <v>19</v>
      </c>
      <c r="D91" s="182">
        <f t="shared" si="2"/>
        <v>0</v>
      </c>
      <c r="E91" s="183"/>
      <c r="F91" s="180">
        <f t="shared" si="3"/>
        <v>0</v>
      </c>
      <c r="G91" s="181"/>
      <c r="H91" s="116"/>
      <c r="I91" s="110"/>
      <c r="J91" s="110"/>
      <c r="K91" s="110"/>
      <c r="L91" s="110"/>
      <c r="M91" s="110"/>
      <c r="N91" s="110"/>
      <c r="O91" s="110"/>
      <c r="P91" s="110"/>
      <c r="Q91" s="110"/>
      <c r="R91" s="110"/>
      <c r="S91" s="110"/>
    </row>
    <row r="92" spans="1:19">
      <c r="A92" s="110"/>
      <c r="B92" s="115"/>
      <c r="C92" s="123">
        <v>20</v>
      </c>
      <c r="D92" s="182">
        <f t="shared" si="2"/>
        <v>0</v>
      </c>
      <c r="E92" s="183"/>
      <c r="F92" s="180">
        <f t="shared" si="3"/>
        <v>0</v>
      </c>
      <c r="G92" s="181"/>
      <c r="H92" s="116"/>
      <c r="I92" s="110"/>
      <c r="J92" s="110"/>
      <c r="K92" s="110"/>
      <c r="L92" s="110"/>
      <c r="M92" s="110"/>
      <c r="N92" s="110"/>
      <c r="O92" s="110"/>
      <c r="P92" s="110"/>
      <c r="Q92" s="110"/>
      <c r="R92" s="110"/>
      <c r="S92" s="110"/>
    </row>
    <row r="93" spans="1:19">
      <c r="A93" s="110"/>
      <c r="B93" s="115"/>
      <c r="C93" s="123">
        <v>21</v>
      </c>
      <c r="D93" s="182">
        <f t="shared" si="2"/>
        <v>0</v>
      </c>
      <c r="E93" s="183"/>
      <c r="F93" s="180">
        <f t="shared" si="3"/>
        <v>0</v>
      </c>
      <c r="G93" s="181"/>
      <c r="H93" s="116"/>
      <c r="I93" s="110"/>
      <c r="J93" s="110"/>
      <c r="K93" s="110"/>
      <c r="L93" s="110"/>
      <c r="M93" s="110"/>
      <c r="N93" s="110"/>
      <c r="O93" s="110"/>
      <c r="P93" s="110"/>
      <c r="Q93" s="110"/>
      <c r="R93" s="110"/>
      <c r="S93" s="110"/>
    </row>
    <row r="94" spans="1:19">
      <c r="A94" s="110"/>
      <c r="B94" s="115"/>
      <c r="C94" s="123">
        <v>22</v>
      </c>
      <c r="D94" s="182">
        <f t="shared" si="2"/>
        <v>0</v>
      </c>
      <c r="E94" s="183"/>
      <c r="F94" s="180">
        <f t="shared" si="3"/>
        <v>0</v>
      </c>
      <c r="G94" s="181"/>
      <c r="H94" s="116"/>
      <c r="I94" s="110"/>
      <c r="J94" s="110"/>
      <c r="K94" s="110"/>
      <c r="L94" s="110"/>
      <c r="M94" s="110"/>
      <c r="N94" s="110"/>
      <c r="O94" s="110"/>
      <c r="P94" s="110"/>
      <c r="Q94" s="110"/>
      <c r="R94" s="110"/>
      <c r="S94" s="110"/>
    </row>
    <row r="95" spans="1:19">
      <c r="A95" s="110"/>
      <c r="B95" s="115"/>
      <c r="C95" s="123">
        <v>23</v>
      </c>
      <c r="D95" s="182">
        <f t="shared" si="2"/>
        <v>0</v>
      </c>
      <c r="E95" s="183"/>
      <c r="F95" s="180">
        <f t="shared" si="3"/>
        <v>0</v>
      </c>
      <c r="G95" s="181"/>
      <c r="H95" s="116"/>
      <c r="I95" s="110"/>
      <c r="J95" s="110"/>
      <c r="K95" s="110"/>
      <c r="L95" s="110"/>
      <c r="M95" s="110"/>
      <c r="N95" s="110"/>
      <c r="O95" s="110"/>
      <c r="P95" s="110"/>
      <c r="Q95" s="110"/>
      <c r="R95" s="110"/>
      <c r="S95" s="110"/>
    </row>
    <row r="96" spans="1:19">
      <c r="A96" s="110"/>
      <c r="B96" s="115"/>
      <c r="C96" s="123">
        <v>24</v>
      </c>
      <c r="D96" s="182">
        <f t="shared" si="2"/>
        <v>0</v>
      </c>
      <c r="E96" s="183"/>
      <c r="F96" s="180">
        <f t="shared" si="3"/>
        <v>0</v>
      </c>
      <c r="G96" s="181"/>
      <c r="H96" s="116"/>
      <c r="I96" s="110"/>
      <c r="J96" s="110"/>
      <c r="K96" s="110"/>
      <c r="L96" s="110"/>
      <c r="M96" s="110"/>
      <c r="N96" s="110"/>
      <c r="O96" s="110"/>
      <c r="P96" s="110"/>
      <c r="Q96" s="110"/>
      <c r="R96" s="110"/>
      <c r="S96" s="110"/>
    </row>
    <row r="97" spans="1:19">
      <c r="A97" s="110"/>
      <c r="B97" s="115"/>
      <c r="C97" s="124">
        <v>25</v>
      </c>
      <c r="D97" s="200">
        <f t="shared" si="2"/>
        <v>0</v>
      </c>
      <c r="E97" s="201"/>
      <c r="F97" s="200">
        <f t="shared" si="3"/>
        <v>0</v>
      </c>
      <c r="G97" s="203"/>
      <c r="H97" s="116"/>
      <c r="I97" s="110"/>
      <c r="J97" s="110"/>
      <c r="K97" s="110"/>
      <c r="L97" s="110"/>
      <c r="M97" s="110"/>
      <c r="N97" s="110"/>
      <c r="O97" s="110"/>
      <c r="P97" s="110"/>
      <c r="Q97" s="110"/>
      <c r="R97" s="110"/>
      <c r="S97" s="110"/>
    </row>
    <row r="98" spans="1:19">
      <c r="A98" s="110"/>
      <c r="B98" s="125"/>
      <c r="C98" s="126"/>
      <c r="D98" s="126"/>
      <c r="E98" s="126"/>
      <c r="F98" s="126"/>
      <c r="G98" s="126"/>
      <c r="H98" s="127"/>
      <c r="I98" s="110"/>
      <c r="J98" s="110"/>
      <c r="K98" s="110"/>
      <c r="L98" s="110"/>
      <c r="M98" s="110"/>
      <c r="N98" s="110"/>
      <c r="O98" s="110"/>
      <c r="P98" s="110"/>
      <c r="Q98" s="110"/>
      <c r="R98" s="110"/>
      <c r="S98" s="110"/>
    </row>
    <row r="99" spans="1:19">
      <c r="A99" s="110"/>
      <c r="B99" s="109"/>
      <c r="C99" s="109"/>
      <c r="D99" s="109"/>
      <c r="E99" s="109"/>
      <c r="F99" s="109"/>
      <c r="G99" s="109"/>
      <c r="H99" s="109"/>
      <c r="I99" s="109"/>
      <c r="J99" s="110"/>
      <c r="K99" s="110"/>
      <c r="L99" s="110"/>
      <c r="M99" s="110"/>
      <c r="N99" s="110"/>
      <c r="O99" s="110"/>
      <c r="P99" s="110"/>
      <c r="Q99" s="110"/>
      <c r="R99" s="110"/>
      <c r="S99" s="110"/>
    </row>
  </sheetData>
  <sheetProtection algorithmName="SHA-512" hashValue="eFrfkOe0rDHw6lTZGYrrSIIzTvr1tH9NOF4gUYpDU4H4EYwiFU9nW1TnnqoJUczvfhNDEiOg9CPxw5dcolvDBQ==" saltValue="nDdQVXA807G8+QeqzIjQKQ==" spinCount="100000" sheet="1" formatColumns="0" formatRows="0" selectLockedCells="1"/>
  <mergeCells count="136">
    <mergeCell ref="D89:E89"/>
    <mergeCell ref="F89:G89"/>
    <mergeCell ref="D95:E95"/>
    <mergeCell ref="F95:G95"/>
    <mergeCell ref="D96:E96"/>
    <mergeCell ref="F96:G96"/>
    <mergeCell ref="D97:E97"/>
    <mergeCell ref="F97:G97"/>
    <mergeCell ref="D90:E90"/>
    <mergeCell ref="F90:G90"/>
    <mergeCell ref="D91:E91"/>
    <mergeCell ref="F91:G91"/>
    <mergeCell ref="D92:E92"/>
    <mergeCell ref="F92:G92"/>
    <mergeCell ref="D93:E93"/>
    <mergeCell ref="F93:G93"/>
    <mergeCell ref="D94:E94"/>
    <mergeCell ref="F94:G94"/>
    <mergeCell ref="D84:E84"/>
    <mergeCell ref="F84:G84"/>
    <mergeCell ref="D85:E85"/>
    <mergeCell ref="F85:G85"/>
    <mergeCell ref="D86:E86"/>
    <mergeCell ref="F86:G86"/>
    <mergeCell ref="D87:E87"/>
    <mergeCell ref="F87:G87"/>
    <mergeCell ref="D88:E88"/>
    <mergeCell ref="F88:G88"/>
    <mergeCell ref="D79:E79"/>
    <mergeCell ref="F79:G79"/>
    <mergeCell ref="D80:E80"/>
    <mergeCell ref="F80:G80"/>
    <mergeCell ref="D81:E81"/>
    <mergeCell ref="F81:G81"/>
    <mergeCell ref="D82:E82"/>
    <mergeCell ref="F82:G82"/>
    <mergeCell ref="D83:E83"/>
    <mergeCell ref="F83:G83"/>
    <mergeCell ref="D74:E74"/>
    <mergeCell ref="F74:G74"/>
    <mergeCell ref="D75:E75"/>
    <mergeCell ref="F75:G75"/>
    <mergeCell ref="D76:E76"/>
    <mergeCell ref="F76:G76"/>
    <mergeCell ref="D77:E77"/>
    <mergeCell ref="F77:G77"/>
    <mergeCell ref="D78:E78"/>
    <mergeCell ref="F78:G78"/>
    <mergeCell ref="D57:G57"/>
    <mergeCell ref="C59:G59"/>
    <mergeCell ref="D60:G60"/>
    <mergeCell ref="D61:G61"/>
    <mergeCell ref="D62:G62"/>
    <mergeCell ref="C71:G71"/>
    <mergeCell ref="D72:E72"/>
    <mergeCell ref="F72:G72"/>
    <mergeCell ref="D73:E73"/>
    <mergeCell ref="F73:G73"/>
    <mergeCell ref="F64:G64"/>
    <mergeCell ref="F65:G65"/>
    <mergeCell ref="F66:G66"/>
    <mergeCell ref="F68:G68"/>
    <mergeCell ref="F69:G69"/>
    <mergeCell ref="C52:G52"/>
    <mergeCell ref="C53:G53"/>
    <mergeCell ref="C54:G54"/>
    <mergeCell ref="F19:G19"/>
    <mergeCell ref="D47:E47"/>
    <mergeCell ref="D48:E48"/>
    <mergeCell ref="F20:G20"/>
    <mergeCell ref="C55:G55"/>
    <mergeCell ref="D56:G56"/>
    <mergeCell ref="F46:G46"/>
    <mergeCell ref="D41:E41"/>
    <mergeCell ref="F47:G47"/>
    <mergeCell ref="F48:G48"/>
    <mergeCell ref="D34:E34"/>
    <mergeCell ref="F43:G43"/>
    <mergeCell ref="F44:G44"/>
    <mergeCell ref="F45:G45"/>
    <mergeCell ref="D46:E46"/>
    <mergeCell ref="F34:G34"/>
    <mergeCell ref="F42:G42"/>
    <mergeCell ref="D39:E39"/>
    <mergeCell ref="D40:E40"/>
    <mergeCell ref="F37:G37"/>
    <mergeCell ref="F39:G39"/>
    <mergeCell ref="F40:G40"/>
    <mergeCell ref="F41:G41"/>
    <mergeCell ref="D42:E42"/>
    <mergeCell ref="D43:E43"/>
    <mergeCell ref="D44:E44"/>
    <mergeCell ref="D45:E45"/>
    <mergeCell ref="D35:E35"/>
    <mergeCell ref="D36:E36"/>
    <mergeCell ref="D37:E37"/>
    <mergeCell ref="D38:E38"/>
    <mergeCell ref="F38:G38"/>
    <mergeCell ref="D13:G13"/>
    <mergeCell ref="D26:E26"/>
    <mergeCell ref="D27:E27"/>
    <mergeCell ref="D28:E28"/>
    <mergeCell ref="F24:G24"/>
    <mergeCell ref="F25:G25"/>
    <mergeCell ref="F26:G26"/>
    <mergeCell ref="F27:G27"/>
    <mergeCell ref="F28:G28"/>
    <mergeCell ref="F17:G17"/>
    <mergeCell ref="F16:G16"/>
    <mergeCell ref="F15:G15"/>
    <mergeCell ref="C22:G22"/>
    <mergeCell ref="D23:E23"/>
    <mergeCell ref="F23:G23"/>
    <mergeCell ref="D24:E24"/>
    <mergeCell ref="D25:E25"/>
    <mergeCell ref="C6:G6"/>
    <mergeCell ref="C3:G3"/>
    <mergeCell ref="C4:G4"/>
    <mergeCell ref="C5:G5"/>
    <mergeCell ref="D7:G7"/>
    <mergeCell ref="D8:G8"/>
    <mergeCell ref="C10:G10"/>
    <mergeCell ref="D11:G11"/>
    <mergeCell ref="D12:G12"/>
    <mergeCell ref="F29:G29"/>
    <mergeCell ref="F30:G30"/>
    <mergeCell ref="F31:G31"/>
    <mergeCell ref="F35:G35"/>
    <mergeCell ref="F36:G36"/>
    <mergeCell ref="D32:E32"/>
    <mergeCell ref="D33:E33"/>
    <mergeCell ref="D29:E29"/>
    <mergeCell ref="D30:E30"/>
    <mergeCell ref="D31:E31"/>
    <mergeCell ref="F32:G32"/>
    <mergeCell ref="F33:G33"/>
  </mergeCells>
  <conditionalFormatting sqref="D13:G13">
    <cfRule type="expression" dxfId="45" priority="43">
      <formula>$C$13="Escalation Rate"</formula>
    </cfRule>
  </conditionalFormatting>
  <conditionalFormatting sqref="F19:G20">
    <cfRule type="expression" dxfId="44" priority="40">
      <formula>AND(New_Transmission="No",REC_Type="Index REC")</formula>
    </cfRule>
  </conditionalFormatting>
  <conditionalFormatting sqref="D24:E48">
    <cfRule type="expression" dxfId="43" priority="39">
      <formula>$D$12="Escalating"</formula>
    </cfRule>
  </conditionalFormatting>
  <conditionalFormatting sqref="F24:G48">
    <cfRule type="expression" dxfId="42" priority="38">
      <formula>$D$12="Level"</formula>
    </cfRule>
  </conditionalFormatting>
  <conditionalFormatting sqref="D24:E24">
    <cfRule type="expression" dxfId="41" priority="34">
      <formula>$D$12&lt;&gt;"Escalating"</formula>
    </cfRule>
  </conditionalFormatting>
  <conditionalFormatting sqref="F24:G24">
    <cfRule type="expression" dxfId="40" priority="33">
      <formula>$D$12&lt;&gt;"Level"</formula>
    </cfRule>
  </conditionalFormatting>
  <conditionalFormatting sqref="D62:G62">
    <cfRule type="expression" dxfId="39" priority="19">
      <formula>$C$13="Escalation Rate"</formula>
    </cfRule>
  </conditionalFormatting>
  <conditionalFormatting sqref="D73:E97">
    <cfRule type="expression" dxfId="38" priority="46">
      <formula>$D$12="Escalating"</formula>
    </cfRule>
  </conditionalFormatting>
  <conditionalFormatting sqref="F73:G97">
    <cfRule type="expression" dxfId="37" priority="17">
      <formula>$D$12="Level"</formula>
    </cfRule>
  </conditionalFormatting>
  <conditionalFormatting sqref="C62">
    <cfRule type="expression" dxfId="36" priority="15">
      <formula>OR($D$12&lt;&gt;"Level",$D$12&lt;&gt;"")</formula>
    </cfRule>
  </conditionalFormatting>
  <conditionalFormatting sqref="D73:E73">
    <cfRule type="expression" dxfId="35" priority="14">
      <formula>$D$12&lt;&gt;"Escalating"</formula>
    </cfRule>
  </conditionalFormatting>
  <conditionalFormatting sqref="F73:G73">
    <cfRule type="expression" dxfId="34" priority="16">
      <formula>$D$12&lt;&gt;"Level"</formula>
    </cfRule>
  </conditionalFormatting>
  <conditionalFormatting sqref="C62">
    <cfRule type="expression" dxfId="33" priority="11">
      <formula>OR($D$12="",$D$12="Level")</formula>
    </cfRule>
  </conditionalFormatting>
  <conditionalFormatting sqref="F15:G17">
    <cfRule type="expression" dxfId="32" priority="7">
      <formula>AND(New_Transmission="Yes",REC_Type="Index REC")</formula>
    </cfRule>
  </conditionalFormatting>
  <conditionalFormatting sqref="C13">
    <cfRule type="expression" dxfId="31" priority="22">
      <formula>OR($D$12="",$D$12="Level")</formula>
    </cfRule>
    <cfRule type="expression" dxfId="30" priority="35">
      <formula>OR($D$12&lt;&gt;"Level",$D$12&lt;&gt;"")</formula>
    </cfRule>
  </conditionalFormatting>
  <conditionalFormatting sqref="F68:G69">
    <cfRule type="expression" dxfId="29" priority="2">
      <formula>Energy_Storage="No"</formula>
    </cfRule>
    <cfRule type="expression" dxfId="28" priority="9">
      <formula>AND(New_Transmission="No",REC_Type="Index REC")</formula>
    </cfRule>
  </conditionalFormatting>
  <conditionalFormatting sqref="F64:G66">
    <cfRule type="expression" dxfId="27" priority="1">
      <formula>Energy_Storage="No"</formula>
    </cfRule>
    <cfRule type="expression" dxfId="26" priority="4">
      <formula>AND(New_Transmission="Yes",REC_Type="Index REC")</formula>
    </cfRule>
  </conditionalFormatting>
  <dataValidations count="6">
    <dataValidation type="list" allowBlank="1" showInputMessage="1" showErrorMessage="1" sqref="D11" xr:uid="{54E25E32-5ED2-2649-9331-BA17CF42204E}">
      <formula1>"Fixed REC,Index REC"</formula1>
    </dataValidation>
    <dataValidation type="list" allowBlank="1" showInputMessage="1" showErrorMessage="1" sqref="D12" xr:uid="{46F3C478-DFC2-A042-82C8-65EEC14BADF7}">
      <formula1>"Level,Escalating,Both"</formula1>
    </dataValidation>
    <dataValidation type="decimal" operator="lessThanOrEqual" allowBlank="1" showInputMessage="1" showErrorMessage="1" error="Escalation rate cannot exceed 3 percent." sqref="F67:G67 D13:E20 F13:G14 D64:E69 F18:G18" xr:uid="{5668F860-559D-E645-A734-420ADD89F570}">
      <formula1>0.03</formula1>
    </dataValidation>
    <dataValidation type="decimal" operator="lessThanOrEqual" allowBlank="1" showInputMessage="1" showErrorMessage="1" error="Escalation rate cannot exceed 3%." sqref="D62:G62" xr:uid="{BC85B74E-4910-764A-825D-02FF7B8DA91A}">
      <formula1>0.03</formula1>
    </dataValidation>
    <dataValidation type="decimal" operator="greaterThanOrEqual" allowBlank="1" showInputMessage="1" showErrorMessage="1" sqref="F17:G17 F66:G66" xr:uid="{3D96D103-1C14-2E43-8F34-37C1C91EBC2D}">
      <formula1>0</formula1>
    </dataValidation>
    <dataValidation type="decimal" allowBlank="1" showInputMessage="1" showErrorMessage="1" sqref="F15:G16 F20:G20 F64:G65 F19:G19 F68:G69" xr:uid="{4BF8233F-E940-C24E-9A21-22BAC64DE8C3}">
      <formula1>0</formula1>
      <formula2>1</formula2>
    </dataValidation>
  </dataValidations>
  <pageMargins left="0.7" right="0.7" top="0.75" bottom="0.75" header="0.3" footer="0.3"/>
  <pageSetup scale="88"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expression" priority="32" id="{44FE3138-E549-42E3-BCF8-1FE167A17BA9}">
            <xm:f>$C25&gt;'Part I'!$H$25</xm:f>
            <x14:dxf>
              <font>
                <color theme="1" tint="0.34998626667073579"/>
              </font>
              <fill>
                <patternFill>
                  <bgColor theme="6"/>
                </patternFill>
              </fill>
            </x14:dxf>
          </x14:cfRule>
          <xm:sqref>D25:G48</xm:sqref>
        </x14:conditionalFormatting>
        <x14:conditionalFormatting xmlns:xm="http://schemas.microsoft.com/office/excel/2006/main">
          <x14:cfRule type="expression" priority="12" id="{AFA959AC-6BE1-4767-BB32-748834EC91A5}">
            <xm:f>$C74&gt;'Part I'!$H$25</xm:f>
            <x14:dxf>
              <font>
                <color theme="1" tint="0.34998626667073579"/>
              </font>
              <fill>
                <patternFill>
                  <bgColor theme="6"/>
                </patternFill>
              </fill>
            </x14:dxf>
          </x14:cfRule>
          <xm:sqref>D74:G97</xm:sqref>
        </x14:conditionalFormatting>
        <x14:conditionalFormatting xmlns:xm="http://schemas.microsoft.com/office/excel/2006/main">
          <x14:cfRule type="expression" priority="13" id="{53A97500-7A13-4EA1-9560-4ED1DF0D7565}">
            <xm:f>'Part I'!$G$19&lt;&gt;"Yes"</xm:f>
            <x14:dxf>
              <font>
                <color theme="1" tint="0.499984740745262"/>
              </font>
              <fill>
                <patternFill>
                  <bgColor theme="6"/>
                </patternFill>
              </fill>
            </x14:dxf>
          </x14:cfRule>
          <xm:sqref>B51:H98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A7472-C25F-2847-B86C-9F7A60669D75}">
  <sheetPr>
    <pageSetUpPr fitToPage="1"/>
  </sheetPr>
  <dimension ref="A1:S99"/>
  <sheetViews>
    <sheetView topLeftCell="A9" zoomScaleNormal="100" zoomScaleSheetLayoutView="50" workbookViewId="0">
      <selection activeCell="F16" sqref="F16:G16"/>
    </sheetView>
  </sheetViews>
  <sheetFormatPr defaultColWidth="11" defaultRowHeight="15.75"/>
  <cols>
    <col min="1" max="1" width="11" style="111"/>
    <col min="2" max="2" width="6" style="111" customWidth="1"/>
    <col min="3" max="3" width="14.125" style="111" customWidth="1"/>
    <col min="4" max="4" width="13.625" style="111" customWidth="1"/>
    <col min="5" max="6" width="13.125" style="111" customWidth="1"/>
    <col min="7" max="7" width="14.375" style="111" customWidth="1"/>
    <col min="8" max="8" width="5.875" style="111" customWidth="1"/>
    <col min="9" max="9" width="1.625" style="111" customWidth="1"/>
    <col min="10" max="18" width="11" style="111"/>
    <col min="19" max="19" width="9.125" style="111" customWidth="1"/>
    <col min="20" max="16384" width="11" style="111"/>
  </cols>
  <sheetData>
    <row r="1" spans="1:19">
      <c r="A1" s="109"/>
      <c r="B1" s="109"/>
      <c r="C1" s="109"/>
      <c r="D1" s="109"/>
      <c r="E1" s="109"/>
      <c r="F1" s="109"/>
      <c r="G1" s="109"/>
      <c r="H1" s="109"/>
      <c r="I1" s="109"/>
      <c r="J1" s="109"/>
      <c r="K1" s="109"/>
      <c r="L1" s="109"/>
      <c r="M1" s="109"/>
      <c r="N1" s="109"/>
      <c r="O1" s="109"/>
      <c r="P1" s="109"/>
      <c r="Q1" s="109"/>
      <c r="R1" s="109"/>
      <c r="S1" s="110"/>
    </row>
    <row r="2" spans="1:19">
      <c r="A2" s="110"/>
      <c r="B2" s="112"/>
      <c r="C2" s="113"/>
      <c r="D2" s="113"/>
      <c r="E2" s="113"/>
      <c r="F2" s="113"/>
      <c r="G2" s="113"/>
      <c r="H2" s="114"/>
      <c r="I2" s="110"/>
      <c r="J2" s="110"/>
      <c r="K2" s="110"/>
      <c r="L2" s="110"/>
      <c r="M2" s="110"/>
      <c r="N2" s="110"/>
      <c r="O2" s="110"/>
      <c r="P2" s="110"/>
      <c r="Q2" s="110"/>
      <c r="R2" s="110"/>
      <c r="S2" s="110"/>
    </row>
    <row r="3" spans="1:19">
      <c r="A3" s="110"/>
      <c r="B3" s="115"/>
      <c r="C3" s="184" t="s">
        <v>0</v>
      </c>
      <c r="D3" s="184"/>
      <c r="E3" s="184"/>
      <c r="F3" s="184"/>
      <c r="G3" s="184"/>
      <c r="H3" s="116"/>
      <c r="I3" s="110"/>
      <c r="J3" s="110"/>
      <c r="K3" s="110"/>
      <c r="L3" s="110"/>
      <c r="M3" s="110"/>
      <c r="N3" s="110"/>
      <c r="O3" s="110"/>
      <c r="P3" s="110"/>
      <c r="Q3" s="110"/>
      <c r="R3" s="110"/>
      <c r="S3" s="110"/>
    </row>
    <row r="4" spans="1:19">
      <c r="A4" s="110"/>
      <c r="B4" s="115"/>
      <c r="C4" s="184" t="str">
        <f>'User Guide'!C4</f>
        <v>NYSERDA RFP No. T4RFP21-1</v>
      </c>
      <c r="D4" s="184"/>
      <c r="E4" s="184"/>
      <c r="F4" s="184"/>
      <c r="G4" s="184"/>
      <c r="H4" s="116"/>
      <c r="I4" s="110"/>
      <c r="J4" s="110"/>
      <c r="K4" s="110"/>
      <c r="L4" s="110"/>
      <c r="M4" s="110"/>
      <c r="N4" s="110"/>
      <c r="O4" s="110"/>
      <c r="P4" s="110"/>
      <c r="Q4" s="110"/>
      <c r="R4" s="110"/>
      <c r="S4" s="110"/>
    </row>
    <row r="5" spans="1:19">
      <c r="A5" s="110"/>
      <c r="B5" s="115"/>
      <c r="C5" s="184" t="s">
        <v>70</v>
      </c>
      <c r="D5" s="184"/>
      <c r="E5" s="184"/>
      <c r="F5" s="184"/>
      <c r="G5" s="184"/>
      <c r="H5" s="116"/>
      <c r="I5" s="110"/>
      <c r="J5" s="110"/>
      <c r="K5" s="110"/>
      <c r="L5" s="110"/>
      <c r="M5" s="110"/>
      <c r="N5" s="110"/>
      <c r="O5" s="110"/>
      <c r="P5" s="110"/>
      <c r="Q5" s="110"/>
      <c r="R5" s="110"/>
      <c r="S5" s="110"/>
    </row>
    <row r="6" spans="1:19">
      <c r="A6" s="110"/>
      <c r="B6" s="115"/>
      <c r="C6" s="184" t="str">
        <f>IF(Hydropower="Yes","Pricing with Energy Supplier Baseline","")</f>
        <v/>
      </c>
      <c r="D6" s="184"/>
      <c r="E6" s="184"/>
      <c r="F6" s="184"/>
      <c r="G6" s="184"/>
      <c r="H6" s="116"/>
      <c r="I6" s="110"/>
      <c r="J6" s="110"/>
      <c r="K6" s="110"/>
      <c r="L6" s="110"/>
      <c r="M6" s="110"/>
      <c r="N6" s="110"/>
      <c r="O6" s="110"/>
      <c r="P6" s="110"/>
      <c r="Q6" s="110"/>
      <c r="R6" s="110"/>
      <c r="S6" s="110"/>
    </row>
    <row r="7" spans="1:19" ht="36" customHeight="1">
      <c r="A7" s="110"/>
      <c r="B7" s="115"/>
      <c r="C7" s="117" t="s">
        <v>4</v>
      </c>
      <c r="D7" s="163">
        <f>Proposer_Name</f>
        <v>0</v>
      </c>
      <c r="E7" s="163"/>
      <c r="F7" s="163"/>
      <c r="G7" s="163"/>
      <c r="H7" s="116"/>
      <c r="I7" s="110"/>
      <c r="J7" s="110"/>
      <c r="K7" s="110"/>
      <c r="L7" s="110"/>
      <c r="M7" s="110"/>
      <c r="N7" s="110"/>
      <c r="O7" s="110"/>
      <c r="P7" s="110"/>
      <c r="Q7" s="110"/>
      <c r="R7" s="110"/>
      <c r="S7" s="110"/>
    </row>
    <row r="8" spans="1:19">
      <c r="A8" s="110"/>
      <c r="B8" s="115"/>
      <c r="C8" s="117" t="s">
        <v>7</v>
      </c>
      <c r="D8" s="185">
        <f>Project_Name</f>
        <v>0</v>
      </c>
      <c r="E8" s="185"/>
      <c r="F8" s="185"/>
      <c r="G8" s="185"/>
      <c r="H8" s="116"/>
      <c r="I8" s="110"/>
      <c r="J8" s="110"/>
      <c r="K8" s="110"/>
      <c r="L8" s="110"/>
      <c r="M8" s="110"/>
      <c r="N8" s="110"/>
      <c r="O8" s="110"/>
      <c r="P8" s="110"/>
      <c r="Q8" s="110"/>
      <c r="R8" s="110"/>
      <c r="S8" s="110"/>
    </row>
    <row r="9" spans="1:19">
      <c r="A9" s="110"/>
      <c r="B9" s="115"/>
      <c r="C9" s="117"/>
      <c r="D9" s="117"/>
      <c r="E9" s="117"/>
      <c r="F9" s="117"/>
      <c r="G9" s="117"/>
      <c r="H9" s="116"/>
      <c r="I9" s="110"/>
      <c r="J9" s="110"/>
      <c r="K9" s="110"/>
      <c r="L9" s="110"/>
      <c r="M9" s="110"/>
      <c r="N9" s="110"/>
      <c r="O9" s="110"/>
      <c r="P9" s="110"/>
      <c r="Q9" s="110"/>
      <c r="R9" s="110"/>
      <c r="S9" s="110"/>
    </row>
    <row r="10" spans="1:19">
      <c r="A10" s="110"/>
      <c r="B10" s="115"/>
      <c r="C10" s="186" t="s">
        <v>62</v>
      </c>
      <c r="D10" s="187"/>
      <c r="E10" s="187"/>
      <c r="F10" s="187"/>
      <c r="G10" s="188"/>
      <c r="H10" s="116"/>
      <c r="I10" s="110"/>
      <c r="J10" s="110"/>
      <c r="K10" s="110"/>
      <c r="L10" s="110"/>
      <c r="M10" s="110"/>
      <c r="N10" s="110"/>
      <c r="O10" s="110"/>
      <c r="P10" s="110"/>
      <c r="Q10" s="110"/>
      <c r="R10" s="110"/>
      <c r="S10" s="110"/>
    </row>
    <row r="11" spans="1:19">
      <c r="A11" s="110"/>
      <c r="B11" s="115"/>
      <c r="C11" s="118" t="s">
        <v>63</v>
      </c>
      <c r="D11" s="147"/>
      <c r="E11" s="148"/>
      <c r="F11" s="148"/>
      <c r="G11" s="149"/>
      <c r="H11" s="116"/>
      <c r="I11" s="110"/>
      <c r="J11" s="119" t="str">
        <f>IF(AND(Hydropower="Yes",D11=""),"Required Information","")</f>
        <v/>
      </c>
      <c r="K11" s="110"/>
      <c r="L11" s="110"/>
      <c r="M11" s="110"/>
      <c r="N11" s="110"/>
      <c r="O11" s="110"/>
      <c r="P11" s="110"/>
      <c r="Q11" s="110"/>
      <c r="R11" s="110"/>
      <c r="S11" s="110"/>
    </row>
    <row r="12" spans="1:19">
      <c r="A12" s="110"/>
      <c r="B12" s="115"/>
      <c r="C12" s="120" t="s">
        <v>64</v>
      </c>
      <c r="D12" s="147"/>
      <c r="E12" s="148"/>
      <c r="F12" s="148"/>
      <c r="G12" s="149"/>
      <c r="H12" s="116"/>
      <c r="I12" s="110"/>
      <c r="J12" s="119" t="str">
        <f>IF(AND(Hydropower="Yes",D12=""),"Required Information","")</f>
        <v/>
      </c>
      <c r="K12" s="110"/>
      <c r="L12" s="110"/>
      <c r="M12" s="110"/>
      <c r="N12" s="110"/>
      <c r="O12" s="110"/>
      <c r="P12" s="110"/>
      <c r="Q12" s="110"/>
      <c r="R12" s="110"/>
      <c r="S12" s="110"/>
    </row>
    <row r="13" spans="1:19">
      <c r="A13" s="110"/>
      <c r="B13" s="115"/>
      <c r="C13" s="117" t="str">
        <f>IF(OR(D12="Escalating",D12="Both"),"Escalation Rate","")</f>
        <v/>
      </c>
      <c r="D13" s="189"/>
      <c r="E13" s="189"/>
      <c r="F13" s="189"/>
      <c r="G13" s="189"/>
      <c r="H13" s="116"/>
      <c r="I13" s="110"/>
      <c r="J13" s="119" t="str">
        <f>IF(AND(OR(D12="Both",D12="Escalating"),D13="",Hydropower="Yes"),"Required Information","")</f>
        <v/>
      </c>
      <c r="K13" s="110"/>
      <c r="L13" s="110"/>
      <c r="M13" s="110"/>
      <c r="N13" s="110"/>
      <c r="O13" s="110"/>
      <c r="P13" s="110"/>
      <c r="Q13" s="110"/>
      <c r="R13" s="110"/>
      <c r="S13" s="110"/>
    </row>
    <row r="14" spans="1:19">
      <c r="A14" s="110"/>
      <c r="B14" s="115"/>
      <c r="C14" s="117"/>
      <c r="D14" s="107"/>
      <c r="E14" s="107"/>
      <c r="F14" s="107"/>
      <c r="G14" s="107"/>
      <c r="H14" s="116"/>
      <c r="I14" s="110"/>
      <c r="J14" s="119"/>
      <c r="K14" s="110"/>
      <c r="L14" s="110"/>
      <c r="M14" s="110"/>
      <c r="N14" s="110"/>
      <c r="O14" s="110"/>
      <c r="P14" s="110"/>
      <c r="Q14" s="110"/>
      <c r="R14" s="110"/>
      <c r="S14" s="110"/>
    </row>
    <row r="15" spans="1:19">
      <c r="A15" s="110"/>
      <c r="B15" s="115"/>
      <c r="C15" s="121" t="str">
        <f>IF(AND(New_Transmission="Yes",REC_Type="Index REC",Hydropower="Yes"),"Loss Factor (%)","")</f>
        <v/>
      </c>
      <c r="D15" s="108"/>
      <c r="E15" s="108"/>
      <c r="F15" s="208"/>
      <c r="G15" s="208"/>
      <c r="H15" s="116"/>
      <c r="I15" s="110"/>
      <c r="J15" s="119" t="str">
        <f>IF(AND(New_Transmission="Yes",REC_Type="Index REC",F15="",Hydropower="yes"),"Required Information","")</f>
        <v/>
      </c>
      <c r="K15" s="110"/>
      <c r="L15" s="110"/>
      <c r="M15" s="110"/>
      <c r="N15" s="110"/>
      <c r="O15" s="110"/>
      <c r="P15" s="110"/>
      <c r="Q15" s="110"/>
      <c r="R15" s="110"/>
      <c r="S15" s="110"/>
    </row>
    <row r="16" spans="1:19">
      <c r="A16" s="110"/>
      <c r="B16" s="115"/>
      <c r="C16" s="121" t="str">
        <f>IF(AND(New_Transmission="Yes",REC_Type="Index REC",Hydropower="Yes"),"Unavailability Factor (%)","")</f>
        <v/>
      </c>
      <c r="D16" s="108"/>
      <c r="E16" s="108"/>
      <c r="F16" s="208"/>
      <c r="G16" s="208"/>
      <c r="H16" s="116"/>
      <c r="I16" s="110"/>
      <c r="J16" s="119" t="str">
        <f>IF(AND(New_Transmission="Yes",REC_Type="Index REC",F16="",Hydropower="yes"),"Required Information","")</f>
        <v/>
      </c>
      <c r="K16" s="110"/>
      <c r="L16" s="110"/>
      <c r="M16" s="110"/>
      <c r="N16" s="110"/>
      <c r="O16" s="110"/>
      <c r="P16" s="110"/>
      <c r="Q16" s="110"/>
      <c r="R16" s="110"/>
      <c r="S16" s="110"/>
    </row>
    <row r="17" spans="1:19">
      <c r="A17" s="110"/>
      <c r="B17" s="115"/>
      <c r="C17" s="121" t="str">
        <f>IF(AND(New_Transmission="Yes",REC_Type="Index REC",Hydropower="Yes"),"UDR (MW)","")</f>
        <v/>
      </c>
      <c r="D17" s="108"/>
      <c r="E17" s="108"/>
      <c r="F17" s="209"/>
      <c r="G17" s="209"/>
      <c r="H17" s="116"/>
      <c r="I17" s="110"/>
      <c r="J17" s="119" t="str">
        <f>IF(AND(New_Transmission="Yes",REC_Type="Index REC",F17="",Hydropower="yes"),"Required Information","")</f>
        <v/>
      </c>
      <c r="K17" s="110"/>
      <c r="L17" s="110"/>
      <c r="M17" s="110"/>
      <c r="N17" s="110"/>
      <c r="O17" s="110"/>
      <c r="P17" s="110"/>
      <c r="Q17" s="110"/>
      <c r="R17" s="110"/>
      <c r="S17" s="110"/>
    </row>
    <row r="18" spans="1:19">
      <c r="A18" s="110"/>
      <c r="B18" s="115"/>
      <c r="C18" s="108"/>
      <c r="D18" s="108"/>
      <c r="E18" s="108"/>
      <c r="F18" s="108"/>
      <c r="G18" s="108"/>
      <c r="H18" s="116"/>
      <c r="I18" s="110"/>
      <c r="J18" s="119"/>
      <c r="K18" s="110"/>
      <c r="L18" s="110"/>
      <c r="M18" s="110"/>
      <c r="N18" s="110"/>
      <c r="O18" s="110"/>
      <c r="P18" s="110"/>
      <c r="Q18" s="110"/>
      <c r="R18" s="110"/>
      <c r="S18" s="110"/>
    </row>
    <row r="19" spans="1:19">
      <c r="A19" s="110"/>
      <c r="B19" s="115"/>
      <c r="C19" s="121" t="str">
        <f>IF(AND(New_Transmission="No",REC_Type="Index REC",Hydropower="Yes"),"Fixed Winter UCAP Production Factor (%)","")</f>
        <v/>
      </c>
      <c r="D19" s="108"/>
      <c r="E19" s="108"/>
      <c r="F19" s="208"/>
      <c r="G19" s="208"/>
      <c r="H19" s="116"/>
      <c r="I19" s="110"/>
      <c r="J19" s="119" t="str">
        <f>IF(AND(New_Transmission="NO",REC_Type="Index REC",F19="",Hydropower="yes"),"Required Information","")</f>
        <v/>
      </c>
      <c r="K19" s="110"/>
      <c r="L19" s="110"/>
      <c r="M19" s="110"/>
      <c r="N19" s="110"/>
      <c r="O19" s="110"/>
      <c r="P19" s="110"/>
      <c r="Q19" s="110"/>
      <c r="R19" s="110"/>
      <c r="S19" s="110"/>
    </row>
    <row r="20" spans="1:19">
      <c r="A20" s="110"/>
      <c r="B20" s="115"/>
      <c r="C20" s="121" t="str">
        <f>IF(AND(New_Transmission="No",REC_Type="Index REC",Hydropower="Yes"),"Fixed Summer UCAP Production Factor (%)","")</f>
        <v/>
      </c>
      <c r="D20" s="108"/>
      <c r="E20" s="108"/>
      <c r="F20" s="208"/>
      <c r="G20" s="208"/>
      <c r="H20" s="116"/>
      <c r="I20" s="110"/>
      <c r="J20" s="119" t="str">
        <f>IF(AND(New_Transmission="NO",REC_Type="Index REC",F20="",Hydropower="yes"),"Required Information","")</f>
        <v/>
      </c>
      <c r="K20" s="110"/>
      <c r="L20" s="110"/>
      <c r="M20" s="110"/>
      <c r="N20" s="110"/>
      <c r="O20" s="110"/>
      <c r="P20" s="110"/>
      <c r="Q20" s="110"/>
      <c r="R20" s="110"/>
      <c r="S20" s="110"/>
    </row>
    <row r="21" spans="1:19">
      <c r="A21" s="110"/>
      <c r="B21" s="115"/>
      <c r="C21" s="117"/>
      <c r="D21" s="122"/>
      <c r="E21" s="122"/>
      <c r="F21" s="122"/>
      <c r="G21" s="122"/>
      <c r="H21" s="116"/>
      <c r="I21" s="110"/>
      <c r="J21" s="119"/>
      <c r="K21" s="110"/>
      <c r="L21" s="110"/>
      <c r="M21" s="110"/>
      <c r="N21" s="110"/>
      <c r="O21" s="110"/>
      <c r="P21" s="110"/>
      <c r="Q21" s="110"/>
      <c r="R21" s="110"/>
      <c r="S21" s="110"/>
    </row>
    <row r="22" spans="1:19" ht="45.75" customHeight="1">
      <c r="A22" s="110"/>
      <c r="B22" s="115"/>
      <c r="C22" s="194" t="s">
        <v>71</v>
      </c>
      <c r="D22" s="194"/>
      <c r="E22" s="194"/>
      <c r="F22" s="194"/>
      <c r="G22" s="194"/>
      <c r="H22" s="116"/>
      <c r="I22" s="110"/>
      <c r="J22" s="110"/>
      <c r="K22" s="110"/>
      <c r="L22" s="110"/>
      <c r="M22" s="110"/>
      <c r="N22" s="110"/>
      <c r="O22" s="110"/>
      <c r="P22" s="110"/>
      <c r="Q22" s="110"/>
      <c r="R22" s="110"/>
      <c r="S22" s="110"/>
    </row>
    <row r="23" spans="1:19">
      <c r="A23" s="110"/>
      <c r="B23" s="115"/>
      <c r="C23" s="134" t="s">
        <v>66</v>
      </c>
      <c r="D23" s="195" t="s">
        <v>67</v>
      </c>
      <c r="E23" s="196"/>
      <c r="F23" s="197" t="s">
        <v>68</v>
      </c>
      <c r="G23" s="196"/>
      <c r="H23" s="116"/>
      <c r="I23" s="110"/>
      <c r="J23" s="110"/>
      <c r="K23" s="110"/>
      <c r="L23" s="110"/>
      <c r="M23" s="110"/>
      <c r="N23" s="110"/>
      <c r="O23" s="110"/>
      <c r="P23" s="110"/>
      <c r="Q23" s="110"/>
      <c r="R23" s="110"/>
      <c r="S23" s="110"/>
    </row>
    <row r="24" spans="1:19">
      <c r="A24" s="110"/>
      <c r="B24" s="115"/>
      <c r="C24" s="123">
        <v>1</v>
      </c>
      <c r="D24" s="198"/>
      <c r="E24" s="199"/>
      <c r="F24" s="190"/>
      <c r="G24" s="191"/>
      <c r="H24" s="116"/>
      <c r="I24" s="110"/>
      <c r="J24" s="119" t="str">
        <f>IF(AND(D12="Both",OR(D24="",F24="")),"Required Information",IF(AND(D12="Escalating",F24=""),"Required Information",IF(AND(D12="Level",D24=""),"Required Information","")))</f>
        <v/>
      </c>
      <c r="K24" s="110"/>
      <c r="L24" s="110"/>
      <c r="M24" s="110"/>
      <c r="N24" s="110"/>
      <c r="O24" s="110"/>
      <c r="P24" s="110"/>
      <c r="Q24" s="110"/>
      <c r="R24" s="110"/>
      <c r="S24" s="110"/>
    </row>
    <row r="25" spans="1:19">
      <c r="A25" s="110"/>
      <c r="B25" s="115"/>
      <c r="C25" s="123">
        <v>2</v>
      </c>
      <c r="D25" s="182">
        <f t="shared" ref="D25:D48" si="0">IF($D$12&lt;&gt;"Escalating",$D$24,"")</f>
        <v>0</v>
      </c>
      <c r="E25" s="183"/>
      <c r="F25" s="180">
        <f t="shared" ref="F25:F48" si="1">IF($D$12&lt;&gt;"Level",$F$24*(1+$D$13)^(C25-$C$24),"")</f>
        <v>0</v>
      </c>
      <c r="G25" s="181"/>
      <c r="H25" s="116"/>
      <c r="I25" s="110"/>
      <c r="J25" s="119"/>
      <c r="K25" s="110"/>
      <c r="L25" s="110"/>
      <c r="M25" s="110"/>
      <c r="N25" s="110"/>
      <c r="O25" s="110"/>
      <c r="P25" s="110"/>
      <c r="Q25" s="110"/>
      <c r="R25" s="110"/>
      <c r="S25" s="110"/>
    </row>
    <row r="26" spans="1:19">
      <c r="A26" s="110"/>
      <c r="B26" s="115"/>
      <c r="C26" s="123">
        <v>3</v>
      </c>
      <c r="D26" s="182">
        <f t="shared" si="0"/>
        <v>0</v>
      </c>
      <c r="E26" s="183"/>
      <c r="F26" s="180">
        <f t="shared" si="1"/>
        <v>0</v>
      </c>
      <c r="G26" s="181"/>
      <c r="H26" s="116"/>
      <c r="I26" s="110"/>
      <c r="J26" s="110"/>
      <c r="K26" s="110"/>
      <c r="L26" s="110"/>
      <c r="M26" s="110"/>
      <c r="N26" s="110"/>
      <c r="O26" s="110"/>
      <c r="P26" s="110"/>
      <c r="Q26" s="110"/>
      <c r="R26" s="110"/>
      <c r="S26" s="110"/>
    </row>
    <row r="27" spans="1:19">
      <c r="A27" s="110"/>
      <c r="B27" s="115"/>
      <c r="C27" s="123">
        <v>4</v>
      </c>
      <c r="D27" s="182">
        <f t="shared" si="0"/>
        <v>0</v>
      </c>
      <c r="E27" s="183"/>
      <c r="F27" s="180">
        <f t="shared" si="1"/>
        <v>0</v>
      </c>
      <c r="G27" s="181"/>
      <c r="H27" s="116"/>
      <c r="I27" s="110"/>
      <c r="J27" s="110"/>
      <c r="K27" s="110"/>
      <c r="L27" s="110"/>
      <c r="M27" s="110"/>
      <c r="N27" s="110"/>
      <c r="O27" s="110"/>
      <c r="P27" s="110"/>
      <c r="Q27" s="110"/>
      <c r="R27" s="110"/>
      <c r="S27" s="110"/>
    </row>
    <row r="28" spans="1:19">
      <c r="A28" s="110"/>
      <c r="B28" s="115"/>
      <c r="C28" s="123">
        <v>5</v>
      </c>
      <c r="D28" s="182">
        <f t="shared" si="0"/>
        <v>0</v>
      </c>
      <c r="E28" s="183"/>
      <c r="F28" s="180">
        <f t="shared" si="1"/>
        <v>0</v>
      </c>
      <c r="G28" s="181"/>
      <c r="H28" s="116"/>
      <c r="I28" s="110"/>
      <c r="J28" s="110"/>
      <c r="K28" s="110"/>
      <c r="L28" s="110"/>
      <c r="M28" s="110"/>
      <c r="N28" s="110"/>
      <c r="O28" s="110"/>
      <c r="P28" s="110"/>
      <c r="Q28" s="110"/>
      <c r="R28" s="110"/>
      <c r="S28" s="110"/>
    </row>
    <row r="29" spans="1:19">
      <c r="A29" s="110"/>
      <c r="B29" s="115"/>
      <c r="C29" s="123">
        <v>6</v>
      </c>
      <c r="D29" s="182">
        <f t="shared" si="0"/>
        <v>0</v>
      </c>
      <c r="E29" s="183"/>
      <c r="F29" s="180">
        <f t="shared" si="1"/>
        <v>0</v>
      </c>
      <c r="G29" s="181"/>
      <c r="H29" s="116"/>
      <c r="I29" s="110"/>
      <c r="J29" s="110"/>
      <c r="K29" s="110"/>
      <c r="L29" s="110"/>
      <c r="M29" s="110"/>
      <c r="N29" s="110"/>
      <c r="O29" s="110"/>
      <c r="P29" s="110"/>
      <c r="Q29" s="110"/>
      <c r="R29" s="110"/>
      <c r="S29" s="110"/>
    </row>
    <row r="30" spans="1:19">
      <c r="A30" s="110"/>
      <c r="B30" s="115"/>
      <c r="C30" s="123">
        <v>7</v>
      </c>
      <c r="D30" s="182">
        <f t="shared" si="0"/>
        <v>0</v>
      </c>
      <c r="E30" s="183"/>
      <c r="F30" s="180">
        <f t="shared" si="1"/>
        <v>0</v>
      </c>
      <c r="G30" s="181"/>
      <c r="H30" s="116"/>
      <c r="I30" s="110"/>
      <c r="J30" s="110"/>
      <c r="K30" s="110"/>
      <c r="L30" s="110"/>
      <c r="M30" s="110"/>
      <c r="N30" s="110"/>
      <c r="O30" s="110"/>
      <c r="P30" s="110"/>
      <c r="Q30" s="110"/>
      <c r="R30" s="110"/>
      <c r="S30" s="110"/>
    </row>
    <row r="31" spans="1:19">
      <c r="A31" s="110"/>
      <c r="B31" s="115"/>
      <c r="C31" s="123">
        <v>8</v>
      </c>
      <c r="D31" s="182">
        <f t="shared" si="0"/>
        <v>0</v>
      </c>
      <c r="E31" s="183"/>
      <c r="F31" s="180">
        <f t="shared" si="1"/>
        <v>0</v>
      </c>
      <c r="G31" s="181"/>
      <c r="H31" s="116"/>
      <c r="I31" s="110"/>
      <c r="J31" s="110"/>
      <c r="K31" s="110"/>
      <c r="L31" s="110"/>
      <c r="M31" s="110"/>
      <c r="N31" s="110"/>
      <c r="O31" s="110"/>
      <c r="P31" s="110"/>
      <c r="Q31" s="110"/>
      <c r="R31" s="110"/>
      <c r="S31" s="110"/>
    </row>
    <row r="32" spans="1:19">
      <c r="A32" s="110"/>
      <c r="B32" s="115"/>
      <c r="C32" s="123">
        <v>9</v>
      </c>
      <c r="D32" s="182">
        <f t="shared" si="0"/>
        <v>0</v>
      </c>
      <c r="E32" s="183"/>
      <c r="F32" s="180">
        <f t="shared" si="1"/>
        <v>0</v>
      </c>
      <c r="G32" s="181"/>
      <c r="H32" s="116"/>
      <c r="I32" s="110"/>
      <c r="J32" s="110"/>
      <c r="K32" s="110"/>
      <c r="L32" s="110"/>
      <c r="M32" s="110"/>
      <c r="N32" s="110"/>
      <c r="O32" s="110"/>
      <c r="P32" s="110"/>
      <c r="Q32" s="110"/>
      <c r="R32" s="110"/>
      <c r="S32" s="110"/>
    </row>
    <row r="33" spans="1:19">
      <c r="A33" s="110"/>
      <c r="B33" s="115"/>
      <c r="C33" s="123">
        <v>10</v>
      </c>
      <c r="D33" s="182">
        <f t="shared" si="0"/>
        <v>0</v>
      </c>
      <c r="E33" s="183"/>
      <c r="F33" s="180">
        <f t="shared" si="1"/>
        <v>0</v>
      </c>
      <c r="G33" s="181"/>
      <c r="H33" s="116"/>
      <c r="I33" s="110"/>
      <c r="J33" s="110"/>
      <c r="K33" s="110"/>
      <c r="L33" s="110"/>
      <c r="M33" s="110"/>
      <c r="N33" s="110"/>
      <c r="O33" s="110"/>
      <c r="P33" s="110"/>
      <c r="Q33" s="110"/>
      <c r="R33" s="110"/>
      <c r="S33" s="110"/>
    </row>
    <row r="34" spans="1:19">
      <c r="A34" s="110"/>
      <c r="B34" s="115"/>
      <c r="C34" s="123">
        <v>11</v>
      </c>
      <c r="D34" s="182">
        <f t="shared" si="0"/>
        <v>0</v>
      </c>
      <c r="E34" s="183"/>
      <c r="F34" s="180">
        <f t="shared" si="1"/>
        <v>0</v>
      </c>
      <c r="G34" s="181"/>
      <c r="H34" s="116"/>
      <c r="I34" s="110"/>
      <c r="J34" s="110"/>
      <c r="K34" s="110"/>
      <c r="L34" s="110"/>
      <c r="M34" s="110"/>
      <c r="N34" s="110"/>
      <c r="O34" s="110"/>
      <c r="P34" s="110"/>
      <c r="Q34" s="110"/>
      <c r="R34" s="110"/>
      <c r="S34" s="110"/>
    </row>
    <row r="35" spans="1:19">
      <c r="A35" s="110"/>
      <c r="B35" s="115"/>
      <c r="C35" s="123">
        <v>12</v>
      </c>
      <c r="D35" s="182">
        <f t="shared" si="0"/>
        <v>0</v>
      </c>
      <c r="E35" s="183"/>
      <c r="F35" s="180">
        <f t="shared" si="1"/>
        <v>0</v>
      </c>
      <c r="G35" s="181"/>
      <c r="H35" s="116"/>
      <c r="I35" s="110"/>
      <c r="J35" s="110"/>
      <c r="K35" s="110"/>
      <c r="L35" s="110"/>
      <c r="M35" s="110"/>
      <c r="N35" s="110"/>
      <c r="O35" s="110"/>
      <c r="P35" s="110"/>
      <c r="Q35" s="110"/>
      <c r="R35" s="110"/>
      <c r="S35" s="110"/>
    </row>
    <row r="36" spans="1:19">
      <c r="A36" s="110"/>
      <c r="B36" s="115"/>
      <c r="C36" s="123">
        <v>13</v>
      </c>
      <c r="D36" s="182">
        <f t="shared" si="0"/>
        <v>0</v>
      </c>
      <c r="E36" s="183"/>
      <c r="F36" s="180">
        <f t="shared" si="1"/>
        <v>0</v>
      </c>
      <c r="G36" s="181"/>
      <c r="H36" s="116"/>
      <c r="I36" s="110"/>
      <c r="J36" s="110"/>
      <c r="K36" s="110"/>
      <c r="L36" s="110"/>
      <c r="M36" s="110"/>
      <c r="N36" s="110"/>
      <c r="O36" s="110"/>
      <c r="P36" s="110"/>
      <c r="Q36" s="110"/>
      <c r="R36" s="110"/>
      <c r="S36" s="110"/>
    </row>
    <row r="37" spans="1:19">
      <c r="A37" s="110"/>
      <c r="B37" s="115"/>
      <c r="C37" s="123">
        <v>14</v>
      </c>
      <c r="D37" s="182">
        <f t="shared" si="0"/>
        <v>0</v>
      </c>
      <c r="E37" s="183"/>
      <c r="F37" s="180">
        <f t="shared" si="1"/>
        <v>0</v>
      </c>
      <c r="G37" s="181"/>
      <c r="H37" s="116"/>
      <c r="I37" s="110"/>
      <c r="J37" s="110"/>
      <c r="K37" s="110"/>
      <c r="L37" s="110"/>
      <c r="M37" s="110"/>
      <c r="N37" s="110"/>
      <c r="O37" s="110"/>
      <c r="P37" s="110"/>
      <c r="Q37" s="110"/>
      <c r="R37" s="110"/>
      <c r="S37" s="110"/>
    </row>
    <row r="38" spans="1:19">
      <c r="A38" s="110"/>
      <c r="B38" s="115"/>
      <c r="C38" s="123">
        <v>15</v>
      </c>
      <c r="D38" s="182">
        <f t="shared" si="0"/>
        <v>0</v>
      </c>
      <c r="E38" s="183"/>
      <c r="F38" s="180">
        <f t="shared" si="1"/>
        <v>0</v>
      </c>
      <c r="G38" s="181"/>
      <c r="H38" s="116"/>
      <c r="I38" s="110"/>
      <c r="J38" s="110"/>
      <c r="K38" s="110"/>
      <c r="L38" s="110"/>
      <c r="M38" s="110"/>
      <c r="N38" s="110"/>
      <c r="O38" s="110"/>
      <c r="P38" s="110"/>
      <c r="Q38" s="110"/>
      <c r="R38" s="110"/>
      <c r="S38" s="110"/>
    </row>
    <row r="39" spans="1:19">
      <c r="A39" s="110"/>
      <c r="B39" s="115"/>
      <c r="C39" s="123">
        <v>16</v>
      </c>
      <c r="D39" s="182">
        <f t="shared" si="0"/>
        <v>0</v>
      </c>
      <c r="E39" s="183"/>
      <c r="F39" s="180">
        <f t="shared" si="1"/>
        <v>0</v>
      </c>
      <c r="G39" s="181"/>
      <c r="H39" s="116"/>
      <c r="I39" s="110"/>
      <c r="J39" s="110"/>
      <c r="K39" s="110"/>
      <c r="L39" s="110"/>
      <c r="M39" s="110"/>
      <c r="N39" s="110"/>
      <c r="O39" s="110"/>
      <c r="P39" s="110"/>
      <c r="Q39" s="110"/>
      <c r="R39" s="110"/>
      <c r="S39" s="110"/>
    </row>
    <row r="40" spans="1:19">
      <c r="A40" s="110"/>
      <c r="B40" s="115"/>
      <c r="C40" s="123">
        <v>17</v>
      </c>
      <c r="D40" s="182">
        <f t="shared" si="0"/>
        <v>0</v>
      </c>
      <c r="E40" s="183"/>
      <c r="F40" s="180">
        <f t="shared" si="1"/>
        <v>0</v>
      </c>
      <c r="G40" s="181"/>
      <c r="H40" s="116"/>
      <c r="I40" s="110"/>
      <c r="J40" s="110"/>
      <c r="K40" s="110"/>
      <c r="L40" s="110"/>
      <c r="M40" s="110"/>
      <c r="N40" s="110"/>
      <c r="O40" s="110"/>
      <c r="P40" s="110"/>
      <c r="Q40" s="110"/>
      <c r="R40" s="110"/>
      <c r="S40" s="110"/>
    </row>
    <row r="41" spans="1:19">
      <c r="A41" s="110"/>
      <c r="B41" s="115"/>
      <c r="C41" s="123">
        <v>18</v>
      </c>
      <c r="D41" s="182">
        <f t="shared" si="0"/>
        <v>0</v>
      </c>
      <c r="E41" s="183"/>
      <c r="F41" s="180">
        <f t="shared" si="1"/>
        <v>0</v>
      </c>
      <c r="G41" s="181"/>
      <c r="H41" s="116"/>
      <c r="I41" s="110"/>
      <c r="J41" s="110"/>
      <c r="K41" s="110"/>
      <c r="L41" s="110"/>
      <c r="M41" s="110"/>
      <c r="N41" s="110"/>
      <c r="O41" s="110"/>
      <c r="P41" s="110"/>
      <c r="Q41" s="110"/>
      <c r="R41" s="110"/>
      <c r="S41" s="110"/>
    </row>
    <row r="42" spans="1:19">
      <c r="A42" s="110"/>
      <c r="B42" s="115"/>
      <c r="C42" s="123">
        <v>19</v>
      </c>
      <c r="D42" s="182">
        <f t="shared" si="0"/>
        <v>0</v>
      </c>
      <c r="E42" s="183"/>
      <c r="F42" s="180">
        <f t="shared" si="1"/>
        <v>0</v>
      </c>
      <c r="G42" s="181"/>
      <c r="H42" s="116"/>
      <c r="I42" s="110"/>
      <c r="J42" s="110"/>
      <c r="K42" s="110"/>
      <c r="L42" s="110"/>
      <c r="M42" s="110"/>
      <c r="N42" s="110"/>
      <c r="O42" s="110"/>
      <c r="P42" s="110"/>
      <c r="Q42" s="110"/>
      <c r="R42" s="110"/>
      <c r="S42" s="110"/>
    </row>
    <row r="43" spans="1:19">
      <c r="A43" s="110"/>
      <c r="B43" s="115"/>
      <c r="C43" s="123">
        <v>20</v>
      </c>
      <c r="D43" s="182">
        <f t="shared" si="0"/>
        <v>0</v>
      </c>
      <c r="E43" s="183"/>
      <c r="F43" s="180">
        <f t="shared" si="1"/>
        <v>0</v>
      </c>
      <c r="G43" s="181"/>
      <c r="H43" s="116"/>
      <c r="I43" s="110"/>
      <c r="J43" s="110"/>
      <c r="K43" s="110"/>
      <c r="L43" s="110"/>
      <c r="M43" s="110"/>
      <c r="N43" s="110"/>
      <c r="O43" s="110"/>
      <c r="P43" s="110"/>
      <c r="Q43" s="110"/>
      <c r="R43" s="110"/>
      <c r="S43" s="110"/>
    </row>
    <row r="44" spans="1:19">
      <c r="A44" s="110"/>
      <c r="B44" s="115"/>
      <c r="C44" s="123">
        <v>21</v>
      </c>
      <c r="D44" s="182">
        <f t="shared" si="0"/>
        <v>0</v>
      </c>
      <c r="E44" s="183"/>
      <c r="F44" s="180">
        <f t="shared" si="1"/>
        <v>0</v>
      </c>
      <c r="G44" s="181"/>
      <c r="H44" s="116"/>
      <c r="I44" s="110"/>
      <c r="J44" s="110"/>
      <c r="K44" s="110"/>
      <c r="L44" s="110"/>
      <c r="M44" s="110"/>
      <c r="N44" s="110"/>
      <c r="O44" s="110"/>
      <c r="P44" s="110"/>
      <c r="Q44" s="110"/>
      <c r="R44" s="110"/>
      <c r="S44" s="110"/>
    </row>
    <row r="45" spans="1:19">
      <c r="A45" s="110"/>
      <c r="B45" s="115"/>
      <c r="C45" s="123">
        <v>22</v>
      </c>
      <c r="D45" s="182">
        <f t="shared" si="0"/>
        <v>0</v>
      </c>
      <c r="E45" s="183"/>
      <c r="F45" s="180">
        <f t="shared" si="1"/>
        <v>0</v>
      </c>
      <c r="G45" s="181"/>
      <c r="H45" s="116"/>
      <c r="I45" s="110"/>
      <c r="J45" s="110"/>
      <c r="K45" s="110"/>
      <c r="L45" s="110"/>
      <c r="M45" s="110"/>
      <c r="N45" s="110"/>
      <c r="O45" s="110"/>
      <c r="P45" s="110"/>
      <c r="Q45" s="110"/>
      <c r="R45" s="110"/>
      <c r="S45" s="110"/>
    </row>
    <row r="46" spans="1:19">
      <c r="A46" s="110"/>
      <c r="B46" s="115"/>
      <c r="C46" s="123">
        <v>23</v>
      </c>
      <c r="D46" s="182">
        <f t="shared" si="0"/>
        <v>0</v>
      </c>
      <c r="E46" s="183"/>
      <c r="F46" s="180">
        <f t="shared" si="1"/>
        <v>0</v>
      </c>
      <c r="G46" s="181"/>
      <c r="H46" s="116"/>
      <c r="I46" s="110"/>
      <c r="J46" s="110"/>
      <c r="K46" s="110"/>
      <c r="L46" s="110"/>
      <c r="M46" s="110"/>
      <c r="N46" s="110"/>
      <c r="O46" s="110"/>
      <c r="P46" s="110"/>
      <c r="Q46" s="110"/>
      <c r="R46" s="110"/>
      <c r="S46" s="110"/>
    </row>
    <row r="47" spans="1:19">
      <c r="A47" s="110"/>
      <c r="B47" s="115"/>
      <c r="C47" s="123">
        <v>24</v>
      </c>
      <c r="D47" s="182">
        <f t="shared" si="0"/>
        <v>0</v>
      </c>
      <c r="E47" s="183"/>
      <c r="F47" s="180">
        <f t="shared" si="1"/>
        <v>0</v>
      </c>
      <c r="G47" s="181"/>
      <c r="H47" s="116"/>
      <c r="I47" s="110"/>
      <c r="J47" s="110"/>
      <c r="K47" s="110"/>
      <c r="L47" s="110"/>
      <c r="M47" s="110"/>
      <c r="N47" s="110"/>
      <c r="O47" s="110"/>
      <c r="P47" s="110"/>
      <c r="Q47" s="110"/>
      <c r="R47" s="110"/>
      <c r="S47" s="110"/>
    </row>
    <row r="48" spans="1:19">
      <c r="A48" s="110"/>
      <c r="B48" s="115"/>
      <c r="C48" s="124">
        <v>25</v>
      </c>
      <c r="D48" s="200">
        <f t="shared" si="0"/>
        <v>0</v>
      </c>
      <c r="E48" s="201"/>
      <c r="F48" s="202">
        <f t="shared" si="1"/>
        <v>0</v>
      </c>
      <c r="G48" s="203"/>
      <c r="H48" s="116"/>
      <c r="I48" s="110"/>
      <c r="J48" s="110"/>
      <c r="K48" s="110"/>
      <c r="L48" s="110"/>
      <c r="M48" s="110"/>
      <c r="N48" s="110"/>
      <c r="O48" s="110"/>
      <c r="P48" s="110"/>
      <c r="Q48" s="110"/>
      <c r="R48" s="110"/>
      <c r="S48" s="110"/>
    </row>
    <row r="49" spans="1:19">
      <c r="A49" s="110"/>
      <c r="B49" s="125"/>
      <c r="C49" s="126"/>
      <c r="D49" s="126"/>
      <c r="E49" s="126"/>
      <c r="F49" s="126"/>
      <c r="G49" s="126"/>
      <c r="H49" s="127"/>
      <c r="I49" s="110"/>
      <c r="J49" s="110"/>
      <c r="K49" s="110"/>
      <c r="L49" s="110"/>
      <c r="M49" s="110"/>
      <c r="N49" s="110"/>
      <c r="O49" s="110"/>
      <c r="P49" s="110"/>
      <c r="Q49" s="110"/>
      <c r="R49" s="110"/>
      <c r="S49" s="110"/>
    </row>
    <row r="50" spans="1:19">
      <c r="A50" s="110"/>
      <c r="B50" s="110"/>
      <c r="C50" s="110"/>
      <c r="D50" s="110"/>
      <c r="E50" s="110"/>
      <c r="F50" s="110"/>
      <c r="G50" s="110"/>
      <c r="H50" s="110"/>
      <c r="I50" s="110"/>
      <c r="J50" s="110"/>
      <c r="K50" s="110"/>
      <c r="L50" s="110"/>
      <c r="M50" s="110"/>
      <c r="N50" s="110"/>
      <c r="O50" s="110"/>
      <c r="P50" s="110"/>
      <c r="Q50" s="110"/>
      <c r="R50" s="110"/>
      <c r="S50" s="110"/>
    </row>
    <row r="51" spans="1:19">
      <c r="A51" s="109"/>
      <c r="B51" s="112"/>
      <c r="C51" s="113"/>
      <c r="D51" s="113"/>
      <c r="E51" s="113"/>
      <c r="F51" s="113"/>
      <c r="G51" s="113"/>
      <c r="H51" s="114"/>
      <c r="I51" s="110"/>
      <c r="J51" s="110"/>
      <c r="K51" s="110"/>
      <c r="L51" s="110"/>
      <c r="M51" s="110"/>
      <c r="N51" s="110"/>
      <c r="O51" s="110"/>
      <c r="P51" s="110"/>
      <c r="Q51" s="110"/>
      <c r="R51" s="110"/>
      <c r="S51" s="110"/>
    </row>
    <row r="52" spans="1:19">
      <c r="A52" s="110"/>
      <c r="B52" s="115"/>
      <c r="C52" s="184" t="s">
        <v>0</v>
      </c>
      <c r="D52" s="184"/>
      <c r="E52" s="184"/>
      <c r="F52" s="184"/>
      <c r="G52" s="184"/>
      <c r="H52" s="116"/>
      <c r="I52" s="110"/>
      <c r="J52" s="110"/>
      <c r="K52" s="110"/>
      <c r="L52" s="110"/>
      <c r="M52" s="110"/>
      <c r="N52" s="110"/>
      <c r="O52" s="110"/>
      <c r="P52" s="110"/>
      <c r="Q52" s="110"/>
      <c r="R52" s="110"/>
      <c r="S52" s="110"/>
    </row>
    <row r="53" spans="1:19">
      <c r="A53" s="110"/>
      <c r="B53" s="115"/>
      <c r="C53" s="184" t="str">
        <f>'User Guide'!C4</f>
        <v>NYSERDA RFP No. T4RFP21-1</v>
      </c>
      <c r="D53" s="184"/>
      <c r="E53" s="184"/>
      <c r="F53" s="184"/>
      <c r="G53" s="184"/>
      <c r="H53" s="116"/>
      <c r="I53" s="110"/>
      <c r="J53" s="110"/>
      <c r="K53" s="110"/>
      <c r="L53" s="110"/>
      <c r="M53" s="110"/>
      <c r="N53" s="110"/>
      <c r="O53" s="110"/>
      <c r="P53" s="110"/>
      <c r="Q53" s="110"/>
      <c r="R53" s="110"/>
      <c r="S53" s="110"/>
    </row>
    <row r="54" spans="1:19">
      <c r="A54" s="110"/>
      <c r="B54" s="115"/>
      <c r="C54" s="184" t="s">
        <v>70</v>
      </c>
      <c r="D54" s="184"/>
      <c r="E54" s="184"/>
      <c r="F54" s="184"/>
      <c r="G54" s="184"/>
      <c r="H54" s="116"/>
      <c r="I54" s="110"/>
      <c r="J54" s="110"/>
      <c r="K54" s="110"/>
      <c r="L54" s="110"/>
      <c r="M54" s="110"/>
      <c r="N54" s="110"/>
      <c r="O54" s="110"/>
      <c r="P54" s="110"/>
      <c r="Q54" s="110"/>
      <c r="R54" s="110"/>
      <c r="S54" s="110"/>
    </row>
    <row r="55" spans="1:19">
      <c r="A55" s="110"/>
      <c r="B55" s="115"/>
      <c r="C55" s="184" t="str">
        <f>IF(Hydropower="Yes","Pricing with Energy Supplier Baseline","")</f>
        <v/>
      </c>
      <c r="D55" s="184"/>
      <c r="E55" s="184"/>
      <c r="F55" s="184"/>
      <c r="G55" s="184"/>
      <c r="H55" s="116"/>
      <c r="I55" s="110"/>
      <c r="J55" s="110"/>
      <c r="K55" s="110"/>
      <c r="L55" s="110"/>
      <c r="M55" s="110"/>
      <c r="N55" s="110"/>
      <c r="O55" s="110"/>
      <c r="P55" s="110"/>
      <c r="Q55" s="110"/>
      <c r="R55" s="110"/>
      <c r="S55" s="110"/>
    </row>
    <row r="56" spans="1:19">
      <c r="A56" s="110"/>
      <c r="B56" s="115"/>
      <c r="C56" s="117" t="s">
        <v>4</v>
      </c>
      <c r="D56" s="163">
        <f>Proposer_Name</f>
        <v>0</v>
      </c>
      <c r="E56" s="163"/>
      <c r="F56" s="163"/>
      <c r="G56" s="163"/>
      <c r="H56" s="116"/>
      <c r="I56" s="110"/>
      <c r="J56" s="110"/>
      <c r="K56" s="110"/>
      <c r="L56" s="110"/>
      <c r="M56" s="110"/>
      <c r="N56" s="110"/>
      <c r="O56" s="110"/>
      <c r="P56" s="110"/>
      <c r="Q56" s="110"/>
      <c r="R56" s="110"/>
      <c r="S56" s="110"/>
    </row>
    <row r="57" spans="1:19">
      <c r="A57" s="110"/>
      <c r="B57" s="115"/>
      <c r="C57" s="117" t="s">
        <v>7</v>
      </c>
      <c r="D57" s="185">
        <f>Project_Name</f>
        <v>0</v>
      </c>
      <c r="E57" s="185"/>
      <c r="F57" s="185"/>
      <c r="G57" s="185"/>
      <c r="H57" s="116"/>
      <c r="I57" s="110"/>
      <c r="J57" s="110"/>
      <c r="K57" s="110"/>
      <c r="L57" s="110"/>
      <c r="M57" s="110"/>
      <c r="N57" s="110"/>
      <c r="O57" s="110"/>
      <c r="P57" s="110"/>
      <c r="Q57" s="110"/>
      <c r="R57" s="110"/>
      <c r="S57" s="110"/>
    </row>
    <row r="58" spans="1:19">
      <c r="A58" s="110"/>
      <c r="B58" s="115"/>
      <c r="C58" s="117"/>
      <c r="D58" s="117"/>
      <c r="E58" s="117"/>
      <c r="F58" s="117"/>
      <c r="G58" s="117"/>
      <c r="H58" s="116"/>
      <c r="I58" s="110"/>
      <c r="J58" s="110"/>
      <c r="K58" s="110"/>
      <c r="L58" s="110"/>
      <c r="M58" s="110"/>
      <c r="N58" s="110"/>
      <c r="O58" s="110"/>
      <c r="P58" s="110"/>
      <c r="Q58" s="110"/>
      <c r="R58" s="110"/>
      <c r="S58" s="110"/>
    </row>
    <row r="59" spans="1:19">
      <c r="A59" s="110"/>
      <c r="B59" s="115"/>
      <c r="C59" s="186" t="s">
        <v>62</v>
      </c>
      <c r="D59" s="187"/>
      <c r="E59" s="187"/>
      <c r="F59" s="187"/>
      <c r="G59" s="188"/>
      <c r="H59" s="116"/>
      <c r="I59" s="110"/>
      <c r="J59" s="110"/>
      <c r="K59" s="110"/>
      <c r="L59" s="110"/>
      <c r="M59" s="110"/>
      <c r="N59" s="110"/>
      <c r="O59" s="110"/>
      <c r="P59" s="110"/>
      <c r="Q59" s="110"/>
      <c r="R59" s="110"/>
      <c r="S59" s="110"/>
    </row>
    <row r="60" spans="1:19">
      <c r="A60" s="110"/>
      <c r="B60" s="115"/>
      <c r="C60" s="118" t="s">
        <v>63</v>
      </c>
      <c r="D60" s="204">
        <f>REC_Type</f>
        <v>0</v>
      </c>
      <c r="E60" s="185"/>
      <c r="F60" s="185"/>
      <c r="G60" s="205"/>
      <c r="H60" s="116"/>
      <c r="I60" s="110"/>
      <c r="J60" s="119"/>
      <c r="K60" s="110"/>
      <c r="L60" s="110"/>
      <c r="M60" s="110"/>
      <c r="N60" s="110"/>
      <c r="O60" s="110"/>
      <c r="P60" s="110"/>
      <c r="Q60" s="110"/>
      <c r="R60" s="110"/>
      <c r="S60" s="110"/>
    </row>
    <row r="61" spans="1:19">
      <c r="A61" s="110"/>
      <c r="B61" s="115"/>
      <c r="C61" s="120" t="s">
        <v>64</v>
      </c>
      <c r="D61" s="204">
        <f>Price_Type</f>
        <v>0</v>
      </c>
      <c r="E61" s="185"/>
      <c r="F61" s="185"/>
      <c r="G61" s="205"/>
      <c r="H61" s="116"/>
      <c r="I61" s="110"/>
      <c r="J61" s="119"/>
      <c r="K61" s="110"/>
      <c r="L61" s="110"/>
      <c r="M61" s="110"/>
      <c r="N61" s="110"/>
      <c r="O61" s="110"/>
      <c r="P61" s="110"/>
      <c r="Q61" s="110"/>
      <c r="R61" s="110"/>
      <c r="S61" s="110"/>
    </row>
    <row r="62" spans="1:19">
      <c r="A62" s="110"/>
      <c r="B62" s="115"/>
      <c r="C62" s="117" t="str">
        <f>IF(OR(D61="Escalating",D61="Both"),"Escalation Rate","")</f>
        <v/>
      </c>
      <c r="D62" s="189"/>
      <c r="E62" s="189"/>
      <c r="F62" s="189"/>
      <c r="G62" s="189"/>
      <c r="H62" s="116"/>
      <c r="I62" s="110"/>
      <c r="J62" s="119" t="str">
        <f>IF(AND(OR(D61="Both",D61="Escalating"),D62="",Energy_Storage="Yes",Hydropower="Yes"),"Required Information","")</f>
        <v/>
      </c>
      <c r="K62" s="110"/>
      <c r="L62" s="110"/>
      <c r="M62" s="110"/>
      <c r="N62" s="110"/>
      <c r="O62" s="110"/>
      <c r="P62" s="110"/>
      <c r="Q62" s="110"/>
      <c r="R62" s="110"/>
      <c r="S62" s="110"/>
    </row>
    <row r="63" spans="1:19">
      <c r="A63" s="110"/>
      <c r="B63" s="115"/>
      <c r="C63" s="117"/>
      <c r="D63" s="117"/>
      <c r="E63" s="117"/>
      <c r="F63" s="117"/>
      <c r="G63" s="117"/>
      <c r="H63" s="116"/>
      <c r="I63" s="110"/>
      <c r="J63" s="110"/>
      <c r="K63" s="110"/>
      <c r="L63" s="110"/>
      <c r="M63" s="110"/>
      <c r="N63" s="110"/>
      <c r="O63" s="110"/>
      <c r="P63" s="110"/>
      <c r="Q63" s="110"/>
      <c r="R63" s="110"/>
      <c r="S63" s="110"/>
    </row>
    <row r="64" spans="1:19">
      <c r="A64" s="110"/>
      <c r="B64" s="115"/>
      <c r="C64" s="121" t="str">
        <f>IF(AND(New_Transmission="Yes",REC_Type="Index REC",Energy_Storage="Yes",Hydropower="Yes"),"Loss Factor (%)","")</f>
        <v/>
      </c>
      <c r="D64" s="108"/>
      <c r="E64" s="108"/>
      <c r="F64" s="208"/>
      <c r="G64" s="208"/>
      <c r="H64" s="116"/>
      <c r="I64" s="110"/>
      <c r="J64" s="119" t="str">
        <f>IF(AND(New_Transmission="Yes",REC_Type="Index REC",F64="",Energy_Storage="Yes",Hydropower="Yes"),"Required Information","")</f>
        <v/>
      </c>
      <c r="K64" s="110"/>
      <c r="L64" s="110"/>
      <c r="M64" s="110"/>
      <c r="N64" s="110"/>
      <c r="O64" s="110"/>
      <c r="P64" s="110"/>
      <c r="Q64" s="110"/>
      <c r="R64" s="110"/>
      <c r="S64" s="110"/>
    </row>
    <row r="65" spans="1:19">
      <c r="A65" s="110"/>
      <c r="B65" s="115"/>
      <c r="C65" s="121" t="str">
        <f>IF(AND(New_Transmission="Yes",REC_Type="Index REC",Energy_Storage="Yes",Hydropower="Yes"),"Unavailability Factor (%)","")</f>
        <v/>
      </c>
      <c r="D65" s="108"/>
      <c r="E65" s="108"/>
      <c r="F65" s="208"/>
      <c r="G65" s="208"/>
      <c r="H65" s="116"/>
      <c r="I65" s="110"/>
      <c r="J65" s="119" t="str">
        <f>IF(AND(New_Transmission="Yes",REC_Type="Index REC",F65="",Energy_Storage="Yes",Hydropower="Yes"),"Required Information","")</f>
        <v/>
      </c>
      <c r="K65" s="110"/>
      <c r="L65" s="110"/>
      <c r="M65" s="110"/>
      <c r="N65" s="110"/>
      <c r="O65" s="110"/>
      <c r="P65" s="110"/>
      <c r="Q65" s="110"/>
      <c r="R65" s="110"/>
      <c r="S65" s="110"/>
    </row>
    <row r="66" spans="1:19">
      <c r="A66" s="110"/>
      <c r="B66" s="115"/>
      <c r="C66" s="121" t="str">
        <f>IF(AND(New_Transmission="Yes",REC_Type="Index REC",Energy_Storage="Yes",Hydropower="Yes"),"UDR (MW)","")</f>
        <v/>
      </c>
      <c r="D66" s="108"/>
      <c r="E66" s="108"/>
      <c r="F66" s="209"/>
      <c r="G66" s="209"/>
      <c r="H66" s="116"/>
      <c r="I66" s="110"/>
      <c r="J66" s="119" t="str">
        <f>IF(AND(New_Transmission="Yes",REC_Type="Index REC",F66="",Energy_Storage="Yes",Hydropower="Yes"),"Required Information","")</f>
        <v/>
      </c>
      <c r="K66" s="110"/>
      <c r="L66" s="110"/>
      <c r="M66" s="110"/>
      <c r="N66" s="110"/>
      <c r="O66" s="110"/>
      <c r="P66" s="110"/>
      <c r="Q66" s="110"/>
      <c r="R66" s="110"/>
      <c r="S66" s="110"/>
    </row>
    <row r="67" spans="1:19">
      <c r="A67" s="110"/>
      <c r="B67" s="115"/>
      <c r="C67" s="108"/>
      <c r="D67" s="108"/>
      <c r="E67" s="108"/>
      <c r="F67" s="108"/>
      <c r="G67" s="108"/>
      <c r="H67" s="116"/>
      <c r="I67" s="110"/>
      <c r="J67" s="119"/>
      <c r="K67" s="110"/>
      <c r="L67" s="110"/>
      <c r="M67" s="110"/>
      <c r="N67" s="110"/>
      <c r="O67" s="110"/>
      <c r="P67" s="110"/>
      <c r="Q67" s="110"/>
      <c r="R67" s="110"/>
      <c r="S67" s="110"/>
    </row>
    <row r="68" spans="1:19">
      <c r="A68" s="110"/>
      <c r="B68" s="115"/>
      <c r="C68" s="121" t="str">
        <f>IF(AND(New_Transmission="No",REC_Type="Index REC",Energy_Storage="Yes",Hydropower="Yes"),"Fixed Winter UCAP Production Factor (%)","")</f>
        <v/>
      </c>
      <c r="D68" s="108"/>
      <c r="E68" s="108"/>
      <c r="F68" s="189"/>
      <c r="G68" s="189"/>
      <c r="H68" s="116"/>
      <c r="I68" s="110"/>
      <c r="J68" s="119" t="str">
        <f>IF(AND(New_Transmission="NO",REC_Type="Index REC",F68="",Energy_Storage="Yes",Hydropower="Yes"),"Required Information","")</f>
        <v/>
      </c>
      <c r="K68" s="110"/>
      <c r="L68" s="110"/>
      <c r="M68" s="110"/>
      <c r="N68" s="110"/>
      <c r="O68" s="110"/>
      <c r="P68" s="110"/>
      <c r="Q68" s="110"/>
      <c r="R68" s="110"/>
      <c r="S68" s="110"/>
    </row>
    <row r="69" spans="1:19">
      <c r="A69" s="110"/>
      <c r="B69" s="115"/>
      <c r="C69" s="121" t="str">
        <f>IF(AND(New_Transmission="No",REC_Type="Index REC",Energy_Storage="Yes",Hydropower="Yes"),"Fixed Summer UCAP Production Factor (%)","")</f>
        <v/>
      </c>
      <c r="D69" s="108"/>
      <c r="E69" s="108"/>
      <c r="F69" s="189"/>
      <c r="G69" s="189"/>
      <c r="H69" s="116"/>
      <c r="I69" s="110"/>
      <c r="J69" s="119" t="str">
        <f>IF(AND(New_Transmission="NO",REC_Type="Index REC",F69="",Energy_Storage="Yes",Hydropower="Yes"),"Required Information","")</f>
        <v/>
      </c>
      <c r="K69" s="110"/>
      <c r="L69" s="110"/>
      <c r="M69" s="110"/>
      <c r="N69" s="110"/>
      <c r="O69" s="110"/>
      <c r="P69" s="110"/>
      <c r="Q69" s="110"/>
      <c r="R69" s="110"/>
      <c r="S69" s="110"/>
    </row>
    <row r="70" spans="1:19">
      <c r="A70" s="110"/>
      <c r="B70" s="115"/>
      <c r="C70" s="117"/>
      <c r="D70" s="122"/>
      <c r="E70" s="122"/>
      <c r="F70" s="122"/>
      <c r="G70" s="122"/>
      <c r="H70" s="116"/>
      <c r="I70" s="110"/>
      <c r="J70" s="119"/>
      <c r="K70" s="110"/>
      <c r="L70" s="110"/>
      <c r="M70" s="110"/>
      <c r="N70" s="110"/>
      <c r="O70" s="110"/>
      <c r="P70" s="110"/>
      <c r="Q70" s="110"/>
      <c r="R70" s="110"/>
      <c r="S70" s="110"/>
    </row>
    <row r="71" spans="1:19" ht="36" customHeight="1">
      <c r="A71" s="110"/>
      <c r="B71" s="115"/>
      <c r="C71" s="194" t="s">
        <v>72</v>
      </c>
      <c r="D71" s="194"/>
      <c r="E71" s="194"/>
      <c r="F71" s="194"/>
      <c r="G71" s="194"/>
      <c r="H71" s="116"/>
      <c r="I71" s="110"/>
      <c r="J71" s="129"/>
      <c r="K71" s="110"/>
      <c r="L71" s="110"/>
      <c r="M71" s="110"/>
      <c r="N71" s="110"/>
      <c r="O71" s="110"/>
      <c r="P71" s="110"/>
      <c r="Q71" s="110"/>
      <c r="R71" s="110"/>
      <c r="S71" s="110"/>
    </row>
    <row r="72" spans="1:19">
      <c r="A72" s="110"/>
      <c r="B72" s="115"/>
      <c r="C72" s="134" t="s">
        <v>66</v>
      </c>
      <c r="D72" s="195" t="s">
        <v>67</v>
      </c>
      <c r="E72" s="196"/>
      <c r="F72" s="197" t="s">
        <v>73</v>
      </c>
      <c r="G72" s="196"/>
      <c r="H72" s="116"/>
      <c r="I72" s="110"/>
      <c r="J72" s="110"/>
      <c r="K72" s="110"/>
      <c r="L72" s="110"/>
      <c r="M72" s="110"/>
      <c r="N72" s="110"/>
      <c r="O72" s="110"/>
      <c r="P72" s="110"/>
      <c r="Q72" s="110"/>
      <c r="R72" s="110"/>
      <c r="S72" s="110"/>
    </row>
    <row r="73" spans="1:19">
      <c r="A73" s="110"/>
      <c r="B73" s="115"/>
      <c r="C73" s="123">
        <v>1</v>
      </c>
      <c r="D73" s="198"/>
      <c r="E73" s="199"/>
      <c r="F73" s="190"/>
      <c r="G73" s="191"/>
      <c r="H73" s="116"/>
      <c r="I73" s="110"/>
      <c r="J73" s="119" t="str">
        <f>IF(AND(Energy_Storage="Yes",Hydropower="yes",D61="Both",OR(D73="",F73="")),"Required Information",IF(AND('Part I'!G19="Yes",D61="Escalating",F73=""),"Required Information",IF(AND('Part I'!G19="Yes",D61="Level",D73=""),"Required Information","")))</f>
        <v/>
      </c>
      <c r="K73" s="110"/>
      <c r="L73" s="110"/>
      <c r="M73" s="110"/>
      <c r="N73" s="110"/>
      <c r="O73" s="110"/>
      <c r="P73" s="110"/>
      <c r="Q73" s="110"/>
      <c r="R73" s="110"/>
      <c r="S73" s="110"/>
    </row>
    <row r="74" spans="1:19">
      <c r="A74" s="110"/>
      <c r="B74" s="115"/>
      <c r="C74" s="123">
        <v>2</v>
      </c>
      <c r="D74" s="182">
        <f t="shared" ref="D74:D97" si="2">IF($D$12&lt;&gt;"Escalating",$D$73,"")</f>
        <v>0</v>
      </c>
      <c r="E74" s="183"/>
      <c r="F74" s="180">
        <f t="shared" ref="F74:F97" si="3">IF($F$73&lt;&gt;"Level",$F$73*(1+$D$62)^(C74-$C$73),"")</f>
        <v>0</v>
      </c>
      <c r="G74" s="181"/>
      <c r="H74" s="116"/>
      <c r="I74" s="110"/>
      <c r="J74" s="119"/>
      <c r="K74" s="110"/>
      <c r="L74" s="110"/>
      <c r="M74" s="110"/>
      <c r="N74" s="110"/>
      <c r="O74" s="110"/>
      <c r="P74" s="110"/>
      <c r="Q74" s="110"/>
      <c r="R74" s="110"/>
      <c r="S74" s="110"/>
    </row>
    <row r="75" spans="1:19">
      <c r="A75" s="110"/>
      <c r="B75" s="115"/>
      <c r="C75" s="123">
        <v>3</v>
      </c>
      <c r="D75" s="182">
        <f t="shared" si="2"/>
        <v>0</v>
      </c>
      <c r="E75" s="183"/>
      <c r="F75" s="180">
        <f t="shared" si="3"/>
        <v>0</v>
      </c>
      <c r="G75" s="181"/>
      <c r="H75" s="116"/>
      <c r="I75" s="110"/>
      <c r="J75" s="110"/>
      <c r="K75" s="110"/>
      <c r="L75" s="110"/>
      <c r="M75" s="110"/>
      <c r="N75" s="110"/>
      <c r="O75" s="110"/>
      <c r="P75" s="110"/>
      <c r="Q75" s="110"/>
      <c r="R75" s="110"/>
      <c r="S75" s="110"/>
    </row>
    <row r="76" spans="1:19">
      <c r="A76" s="110"/>
      <c r="B76" s="115"/>
      <c r="C76" s="123">
        <v>4</v>
      </c>
      <c r="D76" s="182">
        <f t="shared" si="2"/>
        <v>0</v>
      </c>
      <c r="E76" s="183"/>
      <c r="F76" s="180">
        <f t="shared" si="3"/>
        <v>0</v>
      </c>
      <c r="G76" s="181"/>
      <c r="H76" s="116"/>
      <c r="I76" s="110"/>
      <c r="J76" s="110"/>
      <c r="K76" s="110"/>
      <c r="L76" s="110"/>
      <c r="M76" s="110"/>
      <c r="N76" s="110"/>
      <c r="O76" s="110"/>
      <c r="P76" s="110"/>
      <c r="Q76" s="110"/>
      <c r="R76" s="110"/>
      <c r="S76" s="110"/>
    </row>
    <row r="77" spans="1:19">
      <c r="A77" s="110"/>
      <c r="B77" s="115"/>
      <c r="C77" s="123">
        <v>5</v>
      </c>
      <c r="D77" s="182">
        <f t="shared" si="2"/>
        <v>0</v>
      </c>
      <c r="E77" s="183"/>
      <c r="F77" s="180">
        <f t="shared" si="3"/>
        <v>0</v>
      </c>
      <c r="G77" s="181"/>
      <c r="H77" s="116"/>
      <c r="I77" s="110"/>
      <c r="J77" s="110"/>
      <c r="K77" s="110"/>
      <c r="L77" s="110"/>
      <c r="M77" s="110"/>
      <c r="N77" s="110"/>
      <c r="O77" s="110"/>
      <c r="P77" s="110"/>
      <c r="Q77" s="110"/>
      <c r="R77" s="110"/>
      <c r="S77" s="110"/>
    </row>
    <row r="78" spans="1:19">
      <c r="A78" s="110"/>
      <c r="B78" s="115"/>
      <c r="C78" s="123">
        <v>6</v>
      </c>
      <c r="D78" s="182">
        <f t="shared" si="2"/>
        <v>0</v>
      </c>
      <c r="E78" s="183"/>
      <c r="F78" s="180">
        <f t="shared" si="3"/>
        <v>0</v>
      </c>
      <c r="G78" s="181"/>
      <c r="H78" s="116"/>
      <c r="I78" s="110"/>
      <c r="J78" s="110"/>
      <c r="K78" s="110"/>
      <c r="L78" s="110"/>
      <c r="M78" s="110"/>
      <c r="N78" s="110"/>
      <c r="O78" s="110"/>
      <c r="P78" s="110"/>
      <c r="Q78" s="110"/>
      <c r="R78" s="110"/>
      <c r="S78" s="110"/>
    </row>
    <row r="79" spans="1:19">
      <c r="A79" s="110"/>
      <c r="B79" s="115"/>
      <c r="C79" s="123">
        <v>7</v>
      </c>
      <c r="D79" s="182">
        <f t="shared" si="2"/>
        <v>0</v>
      </c>
      <c r="E79" s="183"/>
      <c r="F79" s="180">
        <f t="shared" si="3"/>
        <v>0</v>
      </c>
      <c r="G79" s="181"/>
      <c r="H79" s="116"/>
      <c r="I79" s="110"/>
      <c r="J79" s="110"/>
      <c r="K79" s="110"/>
      <c r="L79" s="110"/>
      <c r="M79" s="110"/>
      <c r="N79" s="110"/>
      <c r="O79" s="110"/>
      <c r="P79" s="110"/>
      <c r="Q79" s="110"/>
      <c r="R79" s="110"/>
      <c r="S79" s="110"/>
    </row>
    <row r="80" spans="1:19">
      <c r="A80" s="110"/>
      <c r="B80" s="115"/>
      <c r="C80" s="123">
        <v>8</v>
      </c>
      <c r="D80" s="182">
        <f t="shared" si="2"/>
        <v>0</v>
      </c>
      <c r="E80" s="183"/>
      <c r="F80" s="180">
        <f t="shared" si="3"/>
        <v>0</v>
      </c>
      <c r="G80" s="181"/>
      <c r="H80" s="116"/>
      <c r="I80" s="110"/>
      <c r="J80" s="110"/>
      <c r="K80" s="110"/>
      <c r="L80" s="110"/>
      <c r="M80" s="110"/>
      <c r="N80" s="110"/>
      <c r="O80" s="110"/>
      <c r="P80" s="110"/>
      <c r="Q80" s="110"/>
      <c r="R80" s="110"/>
      <c r="S80" s="110"/>
    </row>
    <row r="81" spans="1:19">
      <c r="A81" s="110"/>
      <c r="B81" s="115"/>
      <c r="C81" s="123">
        <v>9</v>
      </c>
      <c r="D81" s="182">
        <f t="shared" si="2"/>
        <v>0</v>
      </c>
      <c r="E81" s="183"/>
      <c r="F81" s="180">
        <f t="shared" si="3"/>
        <v>0</v>
      </c>
      <c r="G81" s="181"/>
      <c r="H81" s="116"/>
      <c r="I81" s="110"/>
      <c r="J81" s="110"/>
      <c r="K81" s="110"/>
      <c r="L81" s="110"/>
      <c r="M81" s="110"/>
      <c r="N81" s="110"/>
      <c r="O81" s="110"/>
      <c r="P81" s="110"/>
      <c r="Q81" s="110"/>
      <c r="R81" s="110"/>
      <c r="S81" s="110"/>
    </row>
    <row r="82" spans="1:19">
      <c r="A82" s="110"/>
      <c r="B82" s="115"/>
      <c r="C82" s="123">
        <v>10</v>
      </c>
      <c r="D82" s="182">
        <f t="shared" si="2"/>
        <v>0</v>
      </c>
      <c r="E82" s="183"/>
      <c r="F82" s="180">
        <f t="shared" si="3"/>
        <v>0</v>
      </c>
      <c r="G82" s="181"/>
      <c r="H82" s="116"/>
      <c r="I82" s="110"/>
      <c r="J82" s="110"/>
      <c r="K82" s="110"/>
      <c r="L82" s="110"/>
      <c r="M82" s="110"/>
      <c r="N82" s="110"/>
      <c r="O82" s="110"/>
      <c r="P82" s="110"/>
      <c r="Q82" s="110"/>
      <c r="R82" s="110"/>
      <c r="S82" s="110"/>
    </row>
    <row r="83" spans="1:19">
      <c r="A83" s="110"/>
      <c r="B83" s="115"/>
      <c r="C83" s="123">
        <v>11</v>
      </c>
      <c r="D83" s="182">
        <f t="shared" si="2"/>
        <v>0</v>
      </c>
      <c r="E83" s="183"/>
      <c r="F83" s="180">
        <f t="shared" si="3"/>
        <v>0</v>
      </c>
      <c r="G83" s="181"/>
      <c r="H83" s="116"/>
      <c r="I83" s="110"/>
      <c r="J83" s="110"/>
      <c r="K83" s="110"/>
      <c r="L83" s="110"/>
      <c r="M83" s="110"/>
      <c r="N83" s="110"/>
      <c r="O83" s="110"/>
      <c r="P83" s="110"/>
      <c r="Q83" s="110"/>
      <c r="R83" s="110"/>
      <c r="S83" s="110"/>
    </row>
    <row r="84" spans="1:19">
      <c r="A84" s="110"/>
      <c r="B84" s="115"/>
      <c r="C84" s="123">
        <v>12</v>
      </c>
      <c r="D84" s="182">
        <f t="shared" si="2"/>
        <v>0</v>
      </c>
      <c r="E84" s="183"/>
      <c r="F84" s="180">
        <f t="shared" si="3"/>
        <v>0</v>
      </c>
      <c r="G84" s="181"/>
      <c r="H84" s="116"/>
      <c r="I84" s="110"/>
      <c r="J84" s="110"/>
      <c r="K84" s="110"/>
      <c r="L84" s="110"/>
      <c r="M84" s="110"/>
      <c r="N84" s="110"/>
      <c r="O84" s="110"/>
      <c r="P84" s="110"/>
      <c r="Q84" s="110"/>
      <c r="R84" s="110"/>
      <c r="S84" s="110"/>
    </row>
    <row r="85" spans="1:19">
      <c r="A85" s="110"/>
      <c r="B85" s="115"/>
      <c r="C85" s="123">
        <v>13</v>
      </c>
      <c r="D85" s="182">
        <f t="shared" si="2"/>
        <v>0</v>
      </c>
      <c r="E85" s="183"/>
      <c r="F85" s="180">
        <f t="shared" si="3"/>
        <v>0</v>
      </c>
      <c r="G85" s="181"/>
      <c r="H85" s="116"/>
      <c r="I85" s="110"/>
      <c r="J85" s="110"/>
      <c r="K85" s="110"/>
      <c r="L85" s="110"/>
      <c r="M85" s="110"/>
      <c r="N85" s="110"/>
      <c r="O85" s="110"/>
      <c r="P85" s="110"/>
      <c r="Q85" s="110"/>
      <c r="R85" s="110"/>
      <c r="S85" s="110"/>
    </row>
    <row r="86" spans="1:19">
      <c r="A86" s="110"/>
      <c r="B86" s="115"/>
      <c r="C86" s="123">
        <v>14</v>
      </c>
      <c r="D86" s="182">
        <f t="shared" si="2"/>
        <v>0</v>
      </c>
      <c r="E86" s="183"/>
      <c r="F86" s="180">
        <f t="shared" si="3"/>
        <v>0</v>
      </c>
      <c r="G86" s="181"/>
      <c r="H86" s="116"/>
      <c r="I86" s="110"/>
      <c r="J86" s="110"/>
      <c r="K86" s="110"/>
      <c r="L86" s="110"/>
      <c r="M86" s="110"/>
      <c r="N86" s="110"/>
      <c r="O86" s="110"/>
      <c r="P86" s="110"/>
      <c r="Q86" s="110"/>
      <c r="R86" s="110"/>
      <c r="S86" s="110"/>
    </row>
    <row r="87" spans="1:19">
      <c r="A87" s="110"/>
      <c r="B87" s="115"/>
      <c r="C87" s="123">
        <v>15</v>
      </c>
      <c r="D87" s="182">
        <f t="shared" si="2"/>
        <v>0</v>
      </c>
      <c r="E87" s="183"/>
      <c r="F87" s="180">
        <f t="shared" si="3"/>
        <v>0</v>
      </c>
      <c r="G87" s="181"/>
      <c r="H87" s="116"/>
      <c r="I87" s="110"/>
      <c r="J87" s="110"/>
      <c r="K87" s="110"/>
      <c r="L87" s="110"/>
      <c r="M87" s="110"/>
      <c r="N87" s="110"/>
      <c r="O87" s="110"/>
      <c r="P87" s="110"/>
      <c r="Q87" s="110"/>
      <c r="R87" s="110"/>
      <c r="S87" s="110"/>
    </row>
    <row r="88" spans="1:19">
      <c r="A88" s="110"/>
      <c r="B88" s="115"/>
      <c r="C88" s="123">
        <v>16</v>
      </c>
      <c r="D88" s="182">
        <f t="shared" si="2"/>
        <v>0</v>
      </c>
      <c r="E88" s="183"/>
      <c r="F88" s="180">
        <f t="shared" si="3"/>
        <v>0</v>
      </c>
      <c r="G88" s="181"/>
      <c r="H88" s="116"/>
      <c r="I88" s="110"/>
      <c r="J88" s="110"/>
      <c r="K88" s="110"/>
      <c r="L88" s="110"/>
      <c r="M88" s="110"/>
      <c r="N88" s="110"/>
      <c r="O88" s="110"/>
      <c r="P88" s="110"/>
      <c r="Q88" s="110"/>
      <c r="R88" s="110"/>
      <c r="S88" s="110"/>
    </row>
    <row r="89" spans="1:19">
      <c r="A89" s="110"/>
      <c r="B89" s="115"/>
      <c r="C89" s="123">
        <v>17</v>
      </c>
      <c r="D89" s="182">
        <f t="shared" si="2"/>
        <v>0</v>
      </c>
      <c r="E89" s="183"/>
      <c r="F89" s="180">
        <f t="shared" si="3"/>
        <v>0</v>
      </c>
      <c r="G89" s="181"/>
      <c r="H89" s="116"/>
      <c r="I89" s="110"/>
      <c r="J89" s="110"/>
      <c r="K89" s="110"/>
      <c r="L89" s="110"/>
      <c r="M89" s="110"/>
      <c r="N89" s="110"/>
      <c r="O89" s="110"/>
      <c r="P89" s="110"/>
      <c r="Q89" s="110"/>
      <c r="R89" s="110"/>
      <c r="S89" s="110"/>
    </row>
    <row r="90" spans="1:19">
      <c r="A90" s="110"/>
      <c r="B90" s="115"/>
      <c r="C90" s="123">
        <v>18</v>
      </c>
      <c r="D90" s="182">
        <f t="shared" si="2"/>
        <v>0</v>
      </c>
      <c r="E90" s="183"/>
      <c r="F90" s="180">
        <f t="shared" si="3"/>
        <v>0</v>
      </c>
      <c r="G90" s="181"/>
      <c r="H90" s="116"/>
      <c r="I90" s="110"/>
      <c r="J90" s="110"/>
      <c r="K90" s="110"/>
      <c r="L90" s="110"/>
      <c r="M90" s="110"/>
      <c r="N90" s="110"/>
      <c r="O90" s="110"/>
      <c r="P90" s="110"/>
      <c r="Q90" s="110"/>
      <c r="R90" s="110"/>
      <c r="S90" s="110"/>
    </row>
    <row r="91" spans="1:19">
      <c r="A91" s="110"/>
      <c r="B91" s="115"/>
      <c r="C91" s="123">
        <v>19</v>
      </c>
      <c r="D91" s="182">
        <f t="shared" si="2"/>
        <v>0</v>
      </c>
      <c r="E91" s="183"/>
      <c r="F91" s="180">
        <f t="shared" si="3"/>
        <v>0</v>
      </c>
      <c r="G91" s="181"/>
      <c r="H91" s="116"/>
      <c r="I91" s="110"/>
      <c r="J91" s="110"/>
      <c r="K91" s="110"/>
      <c r="L91" s="110"/>
      <c r="M91" s="110"/>
      <c r="N91" s="110"/>
      <c r="O91" s="110"/>
      <c r="P91" s="110"/>
      <c r="Q91" s="110"/>
      <c r="R91" s="110"/>
      <c r="S91" s="110"/>
    </row>
    <row r="92" spans="1:19">
      <c r="A92" s="110"/>
      <c r="B92" s="115"/>
      <c r="C92" s="123">
        <v>20</v>
      </c>
      <c r="D92" s="182">
        <f t="shared" si="2"/>
        <v>0</v>
      </c>
      <c r="E92" s="183"/>
      <c r="F92" s="180">
        <f t="shared" si="3"/>
        <v>0</v>
      </c>
      <c r="G92" s="181"/>
      <c r="H92" s="116"/>
      <c r="I92" s="110"/>
      <c r="J92" s="110"/>
      <c r="K92" s="110"/>
      <c r="L92" s="110"/>
      <c r="M92" s="110"/>
      <c r="N92" s="110"/>
      <c r="O92" s="110"/>
      <c r="P92" s="110"/>
      <c r="Q92" s="110"/>
      <c r="R92" s="110"/>
      <c r="S92" s="110"/>
    </row>
    <row r="93" spans="1:19">
      <c r="A93" s="110"/>
      <c r="B93" s="115"/>
      <c r="C93" s="123">
        <v>21</v>
      </c>
      <c r="D93" s="182">
        <f t="shared" si="2"/>
        <v>0</v>
      </c>
      <c r="E93" s="183"/>
      <c r="F93" s="180">
        <f t="shared" si="3"/>
        <v>0</v>
      </c>
      <c r="G93" s="181"/>
      <c r="H93" s="116"/>
      <c r="I93" s="110"/>
      <c r="J93" s="110"/>
      <c r="K93" s="110"/>
      <c r="L93" s="110"/>
      <c r="M93" s="110"/>
      <c r="N93" s="110"/>
      <c r="O93" s="110"/>
      <c r="P93" s="110"/>
      <c r="Q93" s="110"/>
      <c r="R93" s="110"/>
      <c r="S93" s="110"/>
    </row>
    <row r="94" spans="1:19">
      <c r="A94" s="110"/>
      <c r="B94" s="115"/>
      <c r="C94" s="123">
        <v>22</v>
      </c>
      <c r="D94" s="182">
        <f t="shared" si="2"/>
        <v>0</v>
      </c>
      <c r="E94" s="183"/>
      <c r="F94" s="180">
        <f t="shared" si="3"/>
        <v>0</v>
      </c>
      <c r="G94" s="181"/>
      <c r="H94" s="116"/>
      <c r="I94" s="110"/>
      <c r="J94" s="110"/>
      <c r="K94" s="110"/>
      <c r="L94" s="110"/>
      <c r="M94" s="110"/>
      <c r="N94" s="110"/>
      <c r="O94" s="110"/>
      <c r="P94" s="110"/>
      <c r="Q94" s="110"/>
      <c r="R94" s="110"/>
      <c r="S94" s="110"/>
    </row>
    <row r="95" spans="1:19">
      <c r="A95" s="110"/>
      <c r="B95" s="115"/>
      <c r="C95" s="123">
        <v>23</v>
      </c>
      <c r="D95" s="182">
        <f t="shared" si="2"/>
        <v>0</v>
      </c>
      <c r="E95" s="183"/>
      <c r="F95" s="180">
        <f t="shared" si="3"/>
        <v>0</v>
      </c>
      <c r="G95" s="181"/>
      <c r="H95" s="116"/>
      <c r="I95" s="110"/>
      <c r="J95" s="110"/>
      <c r="K95" s="110"/>
      <c r="L95" s="110"/>
      <c r="M95" s="110"/>
      <c r="N95" s="110"/>
      <c r="O95" s="110"/>
      <c r="P95" s="110"/>
      <c r="Q95" s="110"/>
      <c r="R95" s="110"/>
      <c r="S95" s="110"/>
    </row>
    <row r="96" spans="1:19">
      <c r="A96" s="110"/>
      <c r="B96" s="115"/>
      <c r="C96" s="123">
        <v>24</v>
      </c>
      <c r="D96" s="182">
        <f t="shared" si="2"/>
        <v>0</v>
      </c>
      <c r="E96" s="183"/>
      <c r="F96" s="180">
        <f t="shared" si="3"/>
        <v>0</v>
      </c>
      <c r="G96" s="181"/>
      <c r="H96" s="116"/>
      <c r="I96" s="110"/>
      <c r="J96" s="110"/>
      <c r="K96" s="110"/>
      <c r="L96" s="110"/>
      <c r="M96" s="110"/>
      <c r="N96" s="110"/>
      <c r="O96" s="110"/>
      <c r="P96" s="110"/>
      <c r="Q96" s="110"/>
      <c r="R96" s="110"/>
      <c r="S96" s="110"/>
    </row>
    <row r="97" spans="1:19">
      <c r="A97" s="110"/>
      <c r="B97" s="115"/>
      <c r="C97" s="124">
        <v>25</v>
      </c>
      <c r="D97" s="200">
        <f t="shared" si="2"/>
        <v>0</v>
      </c>
      <c r="E97" s="201"/>
      <c r="F97" s="200">
        <f t="shared" si="3"/>
        <v>0</v>
      </c>
      <c r="G97" s="203"/>
      <c r="H97" s="116"/>
      <c r="I97" s="110"/>
      <c r="J97" s="110"/>
      <c r="K97" s="110"/>
      <c r="L97" s="110"/>
      <c r="M97" s="110"/>
      <c r="N97" s="110"/>
      <c r="O97" s="110"/>
      <c r="P97" s="110"/>
      <c r="Q97" s="110"/>
      <c r="R97" s="110"/>
      <c r="S97" s="110"/>
    </row>
    <row r="98" spans="1:19">
      <c r="A98" s="110"/>
      <c r="B98" s="125"/>
      <c r="C98" s="126"/>
      <c r="D98" s="126"/>
      <c r="E98" s="126"/>
      <c r="F98" s="126"/>
      <c r="G98" s="126"/>
      <c r="H98" s="127"/>
      <c r="I98" s="110"/>
      <c r="J98" s="110"/>
      <c r="K98" s="110"/>
      <c r="L98" s="110"/>
      <c r="M98" s="110"/>
      <c r="N98" s="110"/>
      <c r="O98" s="110"/>
      <c r="P98" s="110"/>
      <c r="Q98" s="110"/>
      <c r="R98" s="110"/>
      <c r="S98" s="110"/>
    </row>
    <row r="99" spans="1:19">
      <c r="A99" s="110"/>
      <c r="B99" s="109"/>
      <c r="C99" s="109"/>
      <c r="D99" s="109"/>
      <c r="E99" s="109"/>
      <c r="F99" s="109"/>
      <c r="G99" s="109"/>
      <c r="H99" s="109"/>
      <c r="I99" s="109"/>
      <c r="J99" s="110"/>
      <c r="K99" s="110"/>
      <c r="L99" s="110"/>
      <c r="M99" s="110"/>
      <c r="N99" s="110"/>
      <c r="O99" s="110"/>
      <c r="P99" s="110"/>
      <c r="Q99" s="110"/>
      <c r="R99" s="110"/>
      <c r="S99" s="110"/>
    </row>
  </sheetData>
  <sheetProtection algorithmName="SHA-512" hashValue="lrJKxEQQfOhnRrrmh8rz4tr7VVH5kWTBbViH6WdTYU6lfV/WEjlnNPsQEa5eR1lIjMVGhYxhuHI84ceNxYmi5A==" saltValue="2KcaCr3VKFex8T8Evme70A==" spinCount="100000" sheet="1" formatColumns="0" formatRows="0" selectLockedCells="1"/>
  <mergeCells count="136">
    <mergeCell ref="C3:G3"/>
    <mergeCell ref="C4:G4"/>
    <mergeCell ref="C5:G5"/>
    <mergeCell ref="C6:G6"/>
    <mergeCell ref="D7:G7"/>
    <mergeCell ref="D8:G8"/>
    <mergeCell ref="F17:G17"/>
    <mergeCell ref="F19:G19"/>
    <mergeCell ref="F20:G20"/>
    <mergeCell ref="C22:G22"/>
    <mergeCell ref="D23:E23"/>
    <mergeCell ref="F23:G23"/>
    <mergeCell ref="C10:G10"/>
    <mergeCell ref="D11:G11"/>
    <mergeCell ref="D12:G12"/>
    <mergeCell ref="D13:G13"/>
    <mergeCell ref="F15:G15"/>
    <mergeCell ref="F16:G16"/>
    <mergeCell ref="D27:E27"/>
    <mergeCell ref="F27:G27"/>
    <mergeCell ref="D28:E28"/>
    <mergeCell ref="F28:G28"/>
    <mergeCell ref="D29:E29"/>
    <mergeCell ref="F29:G29"/>
    <mergeCell ref="D24:E24"/>
    <mergeCell ref="F24:G24"/>
    <mergeCell ref="D25:E25"/>
    <mergeCell ref="F25:G25"/>
    <mergeCell ref="D26:E26"/>
    <mergeCell ref="F26:G26"/>
    <mergeCell ref="D33:E33"/>
    <mergeCell ref="F33:G33"/>
    <mergeCell ref="D34:E34"/>
    <mergeCell ref="F34:G34"/>
    <mergeCell ref="D35:E35"/>
    <mergeCell ref="F35:G35"/>
    <mergeCell ref="D30:E30"/>
    <mergeCell ref="F30:G30"/>
    <mergeCell ref="D31:E31"/>
    <mergeCell ref="F31:G31"/>
    <mergeCell ref="D32:E32"/>
    <mergeCell ref="F32:G32"/>
    <mergeCell ref="D39:E39"/>
    <mergeCell ref="F39:G39"/>
    <mergeCell ref="D40:E40"/>
    <mergeCell ref="F40:G40"/>
    <mergeCell ref="D41:E41"/>
    <mergeCell ref="F41:G41"/>
    <mergeCell ref="D36:E36"/>
    <mergeCell ref="F36:G36"/>
    <mergeCell ref="D37:E37"/>
    <mergeCell ref="F37:G37"/>
    <mergeCell ref="D38:E38"/>
    <mergeCell ref="F38:G38"/>
    <mergeCell ref="D45:E45"/>
    <mergeCell ref="F45:G45"/>
    <mergeCell ref="D46:E46"/>
    <mergeCell ref="F46:G46"/>
    <mergeCell ref="D47:E47"/>
    <mergeCell ref="F47:G47"/>
    <mergeCell ref="D42:E42"/>
    <mergeCell ref="F42:G42"/>
    <mergeCell ref="D43:E43"/>
    <mergeCell ref="F43:G43"/>
    <mergeCell ref="D44:E44"/>
    <mergeCell ref="F44:G44"/>
    <mergeCell ref="D56:G56"/>
    <mergeCell ref="D57:G57"/>
    <mergeCell ref="C59:G59"/>
    <mergeCell ref="D60:G60"/>
    <mergeCell ref="D61:G61"/>
    <mergeCell ref="D62:G62"/>
    <mergeCell ref="D48:E48"/>
    <mergeCell ref="F48:G48"/>
    <mergeCell ref="C52:G52"/>
    <mergeCell ref="C53:G53"/>
    <mergeCell ref="C54:G54"/>
    <mergeCell ref="C55:G55"/>
    <mergeCell ref="D72:E72"/>
    <mergeCell ref="F72:G72"/>
    <mergeCell ref="D73:E73"/>
    <mergeCell ref="F73:G73"/>
    <mergeCell ref="D74:E74"/>
    <mergeCell ref="F74:G74"/>
    <mergeCell ref="F64:G64"/>
    <mergeCell ref="F65:G65"/>
    <mergeCell ref="F66:G66"/>
    <mergeCell ref="F68:G68"/>
    <mergeCell ref="F69:G69"/>
    <mergeCell ref="C71:G71"/>
    <mergeCell ref="D78:E78"/>
    <mergeCell ref="F78:G78"/>
    <mergeCell ref="D79:E79"/>
    <mergeCell ref="F79:G79"/>
    <mergeCell ref="D80:E80"/>
    <mergeCell ref="F80:G80"/>
    <mergeCell ref="D75:E75"/>
    <mergeCell ref="F75:G75"/>
    <mergeCell ref="D76:E76"/>
    <mergeCell ref="F76:G76"/>
    <mergeCell ref="D77:E77"/>
    <mergeCell ref="F77:G77"/>
    <mergeCell ref="D84:E84"/>
    <mergeCell ref="F84:G84"/>
    <mergeCell ref="D85:E85"/>
    <mergeCell ref="F85:G85"/>
    <mergeCell ref="D86:E86"/>
    <mergeCell ref="F86:G86"/>
    <mergeCell ref="D81:E81"/>
    <mergeCell ref="F81:G81"/>
    <mergeCell ref="D82:E82"/>
    <mergeCell ref="F82:G82"/>
    <mergeCell ref="D83:E83"/>
    <mergeCell ref="F83:G83"/>
    <mergeCell ref="D90:E90"/>
    <mergeCell ref="F90:G90"/>
    <mergeCell ref="D91:E91"/>
    <mergeCell ref="F91:G91"/>
    <mergeCell ref="D92:E92"/>
    <mergeCell ref="F92:G92"/>
    <mergeCell ref="D87:E87"/>
    <mergeCell ref="F87:G87"/>
    <mergeCell ref="D88:E88"/>
    <mergeCell ref="F88:G88"/>
    <mergeCell ref="D89:E89"/>
    <mergeCell ref="F89:G89"/>
    <mergeCell ref="D96:E96"/>
    <mergeCell ref="F96:G96"/>
    <mergeCell ref="D97:E97"/>
    <mergeCell ref="F97:G97"/>
    <mergeCell ref="D93:E93"/>
    <mergeCell ref="F93:G93"/>
    <mergeCell ref="D94:E94"/>
    <mergeCell ref="F94:G94"/>
    <mergeCell ref="D95:E95"/>
    <mergeCell ref="F95:G95"/>
  </mergeCells>
  <conditionalFormatting sqref="D13:G13">
    <cfRule type="expression" dxfId="22" priority="23">
      <formula>$C$13="Escalation Rate"</formula>
    </cfRule>
  </conditionalFormatting>
  <conditionalFormatting sqref="F19:G20">
    <cfRule type="expression" dxfId="21" priority="22">
      <formula>AND(New_Transmission="No",REC_Type="Index REC")</formula>
    </cfRule>
  </conditionalFormatting>
  <conditionalFormatting sqref="D24:E48">
    <cfRule type="expression" dxfId="20" priority="21">
      <formula>$D$12="Escalating"</formula>
    </cfRule>
  </conditionalFormatting>
  <conditionalFormatting sqref="F24:G48">
    <cfRule type="expression" dxfId="19" priority="20">
      <formula>$D$12="Level"</formula>
    </cfRule>
  </conditionalFormatting>
  <conditionalFormatting sqref="D24:E24">
    <cfRule type="expression" dxfId="18" priority="18">
      <formula>$D$12&lt;&gt;"Escalating"</formula>
    </cfRule>
  </conditionalFormatting>
  <conditionalFormatting sqref="F24:G24">
    <cfRule type="expression" dxfId="17" priority="17">
      <formula>$D$12&lt;&gt;"Level"</formula>
    </cfRule>
  </conditionalFormatting>
  <conditionalFormatting sqref="D62:G62">
    <cfRule type="expression" dxfId="16" priority="47">
      <formula>$C$13="Escalation Rate"</formula>
    </cfRule>
  </conditionalFormatting>
  <conditionalFormatting sqref="D73:E97">
    <cfRule type="expression" dxfId="15" priority="14">
      <formula>$D$12="Escalating"</formula>
    </cfRule>
  </conditionalFormatting>
  <conditionalFormatting sqref="F73:G97">
    <cfRule type="expression" dxfId="14" priority="13">
      <formula>$D$12="Level"</formula>
    </cfRule>
  </conditionalFormatting>
  <conditionalFormatting sqref="C62">
    <cfRule type="expression" dxfId="13" priority="12">
      <formula>OR($D$12&lt;&gt;"Level",$D$12&lt;&gt;"")</formula>
    </cfRule>
  </conditionalFormatting>
  <conditionalFormatting sqref="D73:E73">
    <cfRule type="expression" dxfId="12" priority="11">
      <formula>$D$12&lt;&gt;"Escalating"</formula>
    </cfRule>
  </conditionalFormatting>
  <conditionalFormatting sqref="F73:G73">
    <cfRule type="expression" dxfId="11" priority="10">
      <formula>$D$12&lt;&gt;"Level"</formula>
    </cfRule>
  </conditionalFormatting>
  <conditionalFormatting sqref="C62">
    <cfRule type="expression" dxfId="10" priority="8">
      <formula>OR($D$12="",$D$12="Level")</formula>
    </cfRule>
  </conditionalFormatting>
  <conditionalFormatting sqref="F15:G17">
    <cfRule type="expression" dxfId="9" priority="5">
      <formula>AND(New_Transmission="Yes",REC_Type="Index REC")</formula>
    </cfRule>
  </conditionalFormatting>
  <conditionalFormatting sqref="C13">
    <cfRule type="expression" dxfId="8" priority="15">
      <formula>OR($D$12="",$D$12="Level")</formula>
    </cfRule>
    <cfRule type="expression" dxfId="7" priority="19">
      <formula>OR($D$12&lt;&gt;"Level",$D$12&lt;&gt;"")</formula>
    </cfRule>
  </conditionalFormatting>
  <conditionalFormatting sqref="F68:G69">
    <cfRule type="expression" dxfId="6" priority="2">
      <formula>Energy_Storage="No"</formula>
    </cfRule>
    <cfRule type="expression" dxfId="5" priority="7">
      <formula>AND(New_Transmission="No",REC_Type="Index REC")</formula>
    </cfRule>
  </conditionalFormatting>
  <conditionalFormatting sqref="F64:G66">
    <cfRule type="expression" dxfId="4" priority="6">
      <formula>AND(New_Transmission="Yes",REC_Type="Index REC")</formula>
    </cfRule>
  </conditionalFormatting>
  <conditionalFormatting sqref="B2:H49 B51:H98">
    <cfRule type="expression" dxfId="3" priority="1">
      <formula>Hydropower&lt;&gt;"Yes"</formula>
    </cfRule>
  </conditionalFormatting>
  <dataValidations count="6">
    <dataValidation type="decimal" operator="lessThanOrEqual" allowBlank="1" showInputMessage="1" showErrorMessage="1" error="Escalation rate cannot exceed 3%." sqref="D62:G62" xr:uid="{E4358618-5B9F-0842-919C-1DE0498AA23B}">
      <formula1>0.03</formula1>
    </dataValidation>
    <dataValidation type="decimal" operator="lessThanOrEqual" allowBlank="1" showInputMessage="1" showErrorMessage="1" error="Escalation rate cannot exceed 3 percent." sqref="F18:G18 D13:E20 F13:G14 D64:E69 F67:G67" xr:uid="{D25C3276-AEC4-F141-909F-4DE566F144B4}">
      <formula1>0.03</formula1>
    </dataValidation>
    <dataValidation type="list" allowBlank="1" showInputMessage="1" showErrorMessage="1" sqref="D12" xr:uid="{810BDBD4-E721-6E42-96E0-E809B5B29004}">
      <formula1>"Level,Escalating,Both"</formula1>
    </dataValidation>
    <dataValidation type="list" allowBlank="1" showInputMessage="1" showErrorMessage="1" sqref="D11" xr:uid="{CE4FD681-2C18-ED4A-AB68-2C7B79886B51}">
      <formula1>"Fixed REC,Index REC"</formula1>
    </dataValidation>
    <dataValidation type="decimal" allowBlank="1" showInputMessage="1" showErrorMessage="1" sqref="F15:G16 F19:G20 F68:G69 F64:G65" xr:uid="{6D4CF6F9-5579-B143-B4A4-FC9CB1F94BA8}">
      <formula1>0</formula1>
      <formula2>1</formula2>
    </dataValidation>
    <dataValidation type="decimal" operator="greaterThanOrEqual" allowBlank="1" showInputMessage="1" showErrorMessage="1" sqref="F17:G17 F66:G66" xr:uid="{B7D1659F-4470-9346-BE36-67663DAC3255}">
      <formula1>0</formula1>
    </dataValidation>
  </dataValidations>
  <pageMargins left="0.7" right="0.7" top="0.75" bottom="0.75" header="0.3" footer="0.3"/>
  <pageSetup scale="88" orientation="portrait" horizontalDpi="360" verticalDpi="360" r:id="rId1"/>
  <drawing r:id="rId2"/>
  <extLst>
    <ext xmlns:x14="http://schemas.microsoft.com/office/spreadsheetml/2009/9/main" uri="{78C0D931-6437-407d-A8EE-F0AAD7539E65}">
      <x14:conditionalFormattings>
        <x14:conditionalFormatting xmlns:xm="http://schemas.microsoft.com/office/excel/2006/main">
          <x14:cfRule type="expression" priority="16" id="{EA064283-AAAC-C444-AB62-F81DD2470FD7}">
            <xm:f>$C25&gt;'Part I'!$H$25</xm:f>
            <x14:dxf>
              <font>
                <color theme="1" tint="0.34998626667073579"/>
              </font>
              <fill>
                <patternFill>
                  <bgColor theme="6"/>
                </patternFill>
              </fill>
            </x14:dxf>
          </x14:cfRule>
          <xm:sqref>D25:G48</xm:sqref>
        </x14:conditionalFormatting>
        <x14:conditionalFormatting xmlns:xm="http://schemas.microsoft.com/office/excel/2006/main">
          <x14:cfRule type="expression" priority="9" id="{08C073EA-19D4-5343-8855-CA5416C5577A}">
            <xm:f>$C74&gt;'Part I'!$H$25</xm:f>
            <x14:dxf>
              <font>
                <color theme="1" tint="0.34998626667073579"/>
              </font>
              <fill>
                <patternFill>
                  <bgColor theme="6"/>
                </patternFill>
              </fill>
            </x14:dxf>
          </x14:cfRule>
          <xm:sqref>D74:G97</xm:sqref>
        </x14:conditionalFormatting>
        <x14:conditionalFormatting xmlns:xm="http://schemas.microsoft.com/office/excel/2006/main">
          <x14:cfRule type="expression" priority="4" id="{455C7618-BD9A-4048-8FEE-2058592B2ECD}">
            <xm:f>'Part I'!$G$19&lt;&gt;"Yes"</xm:f>
            <x14:dxf>
              <font>
                <color theme="1" tint="0.499984740745262"/>
              </font>
              <fill>
                <patternFill>
                  <bgColor theme="6"/>
                </patternFill>
              </fill>
            </x14:dxf>
          </x14:cfRule>
          <xm:sqref>B51:H98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0BFB2-5C0A-BD40-AC10-C56B6A03380F}">
  <dimension ref="A1:W66"/>
  <sheetViews>
    <sheetView workbookViewId="0">
      <selection activeCell="P52" sqref="P52"/>
    </sheetView>
  </sheetViews>
  <sheetFormatPr defaultColWidth="8.875" defaultRowHeight="15"/>
  <cols>
    <col min="1" max="1" width="5.5" style="42" customWidth="1"/>
    <col min="2" max="2" width="5" style="42" customWidth="1"/>
    <col min="3" max="3" width="8.875" style="42" customWidth="1"/>
    <col min="4" max="4" width="16.5" style="42" customWidth="1"/>
    <col min="5" max="5" width="35.875" style="42" bestFit="1" customWidth="1"/>
    <col min="6" max="6" width="10" style="42" customWidth="1"/>
    <col min="7" max="7" width="10" style="42" bestFit="1" customWidth="1"/>
    <col min="8" max="8" width="43" style="42" customWidth="1"/>
    <col min="9" max="10" width="13" style="42" customWidth="1"/>
    <col min="11" max="12" width="15" style="42" customWidth="1"/>
    <col min="13" max="14" width="14.5" style="42" customWidth="1"/>
    <col min="15" max="16" width="15.125" style="42" customWidth="1"/>
    <col min="17" max="17" width="5.5" style="42" customWidth="1"/>
    <col min="18" max="18" width="3.875" style="42" customWidth="1"/>
    <col min="19" max="16384" width="8.875" style="42"/>
  </cols>
  <sheetData>
    <row r="1" spans="1:23">
      <c r="A1" s="81"/>
      <c r="B1" s="43"/>
      <c r="C1" s="43"/>
      <c r="D1" s="43"/>
      <c r="E1" s="43"/>
      <c r="F1" s="43"/>
      <c r="G1" s="43"/>
      <c r="H1" s="43"/>
      <c r="I1" s="43"/>
      <c r="J1" s="43"/>
      <c r="K1" s="43"/>
      <c r="L1" s="43"/>
      <c r="M1" s="43"/>
      <c r="N1" s="43"/>
      <c r="O1" s="43"/>
      <c r="P1" s="43"/>
      <c r="Q1" s="43"/>
      <c r="R1" s="43"/>
      <c r="S1" s="43"/>
      <c r="T1" s="43"/>
      <c r="U1" s="43"/>
      <c r="V1" s="43"/>
      <c r="W1" s="43"/>
    </row>
    <row r="2" spans="1:23" ht="15.75">
      <c r="A2" s="43"/>
      <c r="B2" s="80"/>
      <c r="C2" s="79"/>
      <c r="D2" s="78"/>
      <c r="E2" s="78"/>
      <c r="F2" s="78"/>
      <c r="G2" s="78"/>
      <c r="H2" s="78"/>
      <c r="I2" s="78"/>
      <c r="J2" s="78"/>
      <c r="K2" s="78"/>
      <c r="L2" s="78"/>
      <c r="M2" s="65"/>
      <c r="N2" s="65"/>
      <c r="O2" s="65"/>
      <c r="P2" s="65"/>
      <c r="Q2" s="64"/>
      <c r="R2" s="43"/>
      <c r="S2" s="43"/>
      <c r="T2" s="43"/>
      <c r="U2" s="43"/>
      <c r="V2" s="43"/>
      <c r="W2" s="43"/>
    </row>
    <row r="3" spans="1:23" ht="18.75">
      <c r="A3" s="43"/>
      <c r="B3" s="77"/>
      <c r="C3" s="211" t="s">
        <v>0</v>
      </c>
      <c r="D3" s="211"/>
      <c r="E3" s="211"/>
      <c r="F3" s="211"/>
      <c r="G3" s="211"/>
      <c r="H3" s="211"/>
      <c r="I3" s="211"/>
      <c r="J3" s="211"/>
      <c r="K3" s="211"/>
      <c r="L3" s="211"/>
      <c r="M3" s="211"/>
      <c r="N3" s="211"/>
      <c r="O3" s="211"/>
      <c r="P3" s="211"/>
      <c r="Q3" s="47"/>
      <c r="R3" s="43"/>
      <c r="S3" s="43"/>
      <c r="T3" s="43"/>
      <c r="U3" s="43"/>
      <c r="V3" s="43"/>
      <c r="W3" s="43"/>
    </row>
    <row r="4" spans="1:23" ht="15.75">
      <c r="A4" s="43"/>
      <c r="B4" s="76"/>
      <c r="C4" s="212" t="str">
        <f>'User Guide'!C4</f>
        <v>NYSERDA RFP No. T4RFP21-1</v>
      </c>
      <c r="D4" s="212"/>
      <c r="E4" s="212"/>
      <c r="F4" s="212"/>
      <c r="G4" s="212"/>
      <c r="H4" s="212"/>
      <c r="I4" s="212"/>
      <c r="J4" s="212"/>
      <c r="K4" s="212"/>
      <c r="L4" s="212"/>
      <c r="M4" s="212"/>
      <c r="N4" s="212"/>
      <c r="O4" s="212"/>
      <c r="P4" s="212"/>
      <c r="Q4" s="47"/>
      <c r="R4" s="43"/>
      <c r="S4" s="43"/>
      <c r="T4" s="43"/>
      <c r="U4" s="43"/>
      <c r="V4" s="43"/>
      <c r="W4" s="43"/>
    </row>
    <row r="5" spans="1:23" ht="15.75">
      <c r="A5" s="43"/>
      <c r="B5" s="76"/>
      <c r="C5" s="212" t="s">
        <v>74</v>
      </c>
      <c r="D5" s="212"/>
      <c r="E5" s="212"/>
      <c r="F5" s="212"/>
      <c r="G5" s="212"/>
      <c r="H5" s="212"/>
      <c r="I5" s="212"/>
      <c r="J5" s="212"/>
      <c r="K5" s="212"/>
      <c r="L5" s="212"/>
      <c r="M5" s="212"/>
      <c r="N5" s="212"/>
      <c r="O5" s="212"/>
      <c r="P5" s="212"/>
      <c r="Q5" s="47"/>
      <c r="R5" s="43"/>
      <c r="S5" s="43"/>
      <c r="T5" s="43"/>
      <c r="U5" s="43"/>
      <c r="V5" s="43"/>
      <c r="W5" s="43"/>
    </row>
    <row r="6" spans="1:23">
      <c r="A6" s="43"/>
      <c r="B6" s="75"/>
      <c r="C6" s="213" t="s">
        <v>75</v>
      </c>
      <c r="D6" s="213"/>
      <c r="E6" s="213"/>
      <c r="F6" s="213"/>
      <c r="G6" s="213"/>
      <c r="H6" s="213"/>
      <c r="I6" s="213"/>
      <c r="J6" s="213"/>
      <c r="K6" s="213"/>
      <c r="L6" s="213"/>
      <c r="M6" s="213"/>
      <c r="N6" s="213"/>
      <c r="O6" s="213"/>
      <c r="P6" s="213"/>
      <c r="Q6" s="47"/>
      <c r="R6" s="43"/>
      <c r="S6" s="43"/>
      <c r="T6" s="43"/>
      <c r="U6" s="43"/>
      <c r="V6" s="43"/>
      <c r="W6" s="43"/>
    </row>
    <row r="7" spans="1:23">
      <c r="A7" s="43"/>
      <c r="B7" s="75"/>
      <c r="C7" s="213" t="s">
        <v>76</v>
      </c>
      <c r="D7" s="213"/>
      <c r="E7" s="213"/>
      <c r="F7" s="213"/>
      <c r="G7" s="213"/>
      <c r="H7" s="213"/>
      <c r="I7" s="213"/>
      <c r="J7" s="213"/>
      <c r="K7" s="213"/>
      <c r="L7" s="213"/>
      <c r="M7" s="213"/>
      <c r="N7" s="213"/>
      <c r="O7" s="213"/>
      <c r="P7" s="213"/>
      <c r="Q7" s="47"/>
      <c r="R7" s="43"/>
      <c r="S7" s="43"/>
      <c r="T7" s="43"/>
      <c r="U7" s="43"/>
      <c r="V7" s="43"/>
      <c r="W7" s="43"/>
    </row>
    <row r="8" spans="1:23">
      <c r="A8" s="43"/>
      <c r="B8" s="54"/>
      <c r="C8" s="57"/>
      <c r="D8" s="57"/>
      <c r="E8" s="57"/>
      <c r="F8" s="57"/>
      <c r="G8" s="57"/>
      <c r="H8" s="57"/>
      <c r="I8" s="57"/>
      <c r="J8" s="57"/>
      <c r="K8" s="57"/>
      <c r="L8" s="57"/>
      <c r="M8" s="57"/>
      <c r="N8" s="57"/>
      <c r="O8" s="57"/>
      <c r="P8" s="57"/>
      <c r="Q8" s="47"/>
      <c r="R8" s="43"/>
      <c r="S8" s="43"/>
      <c r="T8" s="43"/>
      <c r="U8" s="43"/>
      <c r="V8" s="43"/>
      <c r="W8" s="43"/>
    </row>
    <row r="9" spans="1:23">
      <c r="A9" s="43"/>
      <c r="B9" s="54"/>
      <c r="C9" s="57" t="s">
        <v>4</v>
      </c>
      <c r="D9" s="57"/>
      <c r="E9" s="214">
        <f>Proposer_Name</f>
        <v>0</v>
      </c>
      <c r="F9" s="214"/>
      <c r="G9" s="57"/>
      <c r="H9" s="210"/>
      <c r="I9" s="210"/>
      <c r="J9" s="210"/>
      <c r="K9" s="210"/>
      <c r="L9" s="210"/>
      <c r="M9" s="210"/>
      <c r="N9" s="210"/>
      <c r="O9" s="210"/>
      <c r="P9" s="210"/>
      <c r="Q9" s="47"/>
      <c r="R9" s="43"/>
      <c r="S9" s="68" t="s">
        <v>77</v>
      </c>
      <c r="T9" s="68"/>
      <c r="U9" s="68"/>
      <c r="V9" s="68"/>
      <c r="W9" s="43"/>
    </row>
    <row r="10" spans="1:23">
      <c r="A10" s="43"/>
      <c r="B10" s="54"/>
      <c r="C10" s="86" t="s">
        <v>7</v>
      </c>
      <c r="D10" s="57"/>
      <c r="E10" s="215">
        <f>Project_Name</f>
        <v>0</v>
      </c>
      <c r="F10" s="215"/>
      <c r="G10" s="74"/>
      <c r="H10" s="210"/>
      <c r="I10" s="210"/>
      <c r="J10" s="210"/>
      <c r="K10" s="210"/>
      <c r="L10" s="210"/>
      <c r="M10" s="210"/>
      <c r="N10" s="210"/>
      <c r="O10" s="210"/>
      <c r="P10" s="210"/>
      <c r="Q10" s="47"/>
      <c r="R10" s="43"/>
      <c r="S10" s="68" t="s">
        <v>77</v>
      </c>
      <c r="T10" s="68"/>
      <c r="U10" s="68"/>
      <c r="V10" s="68"/>
      <c r="W10" s="43"/>
    </row>
    <row r="11" spans="1:23">
      <c r="A11" s="43"/>
      <c r="B11" s="54"/>
      <c r="C11" s="73"/>
      <c r="D11" s="57"/>
      <c r="E11" s="57"/>
      <c r="F11" s="73"/>
      <c r="G11" s="57"/>
      <c r="H11" s="57"/>
      <c r="I11" s="57"/>
      <c r="J11" s="57"/>
      <c r="K11" s="57"/>
      <c r="L11" s="57"/>
      <c r="M11" s="57"/>
      <c r="N11" s="57"/>
      <c r="O11" s="57"/>
      <c r="P11" s="57"/>
      <c r="Q11" s="47"/>
      <c r="R11" s="43"/>
      <c r="S11" s="43"/>
      <c r="T11" s="43"/>
      <c r="U11" s="43"/>
      <c r="V11" s="43"/>
      <c r="W11" s="43"/>
    </row>
    <row r="12" spans="1:23" ht="60" customHeight="1">
      <c r="A12" s="43"/>
      <c r="B12" s="54"/>
      <c r="C12" s="71" t="s">
        <v>78</v>
      </c>
      <c r="D12" s="71" t="s">
        <v>79</v>
      </c>
      <c r="E12" s="72" t="s">
        <v>80</v>
      </c>
      <c r="F12" s="71" t="s">
        <v>81</v>
      </c>
      <c r="G12" s="71" t="s">
        <v>82</v>
      </c>
      <c r="H12" s="71" t="s">
        <v>83</v>
      </c>
      <c r="I12" s="71" t="s">
        <v>84</v>
      </c>
      <c r="J12" s="70" t="s">
        <v>85</v>
      </c>
      <c r="K12" s="71" t="s">
        <v>86</v>
      </c>
      <c r="L12" s="70" t="s">
        <v>87</v>
      </c>
      <c r="M12" s="71" t="s">
        <v>88</v>
      </c>
      <c r="N12" s="70" t="s">
        <v>89</v>
      </c>
      <c r="O12" s="70" t="s">
        <v>90</v>
      </c>
      <c r="P12" s="70" t="s">
        <v>91</v>
      </c>
      <c r="Q12" s="47"/>
      <c r="R12" s="43"/>
      <c r="S12" s="43"/>
      <c r="T12" s="43"/>
      <c r="U12" s="43"/>
      <c r="V12" s="43"/>
      <c r="W12" s="43"/>
    </row>
    <row r="13" spans="1:23">
      <c r="A13" s="43"/>
      <c r="B13" s="54"/>
      <c r="C13" s="69" t="s">
        <v>92</v>
      </c>
      <c r="D13" s="87"/>
      <c r="E13" s="87"/>
      <c r="F13" s="104"/>
      <c r="G13" s="104"/>
      <c r="H13" s="97"/>
      <c r="I13" s="98"/>
      <c r="J13" s="98"/>
      <c r="K13" s="99"/>
      <c r="L13" s="99"/>
      <c r="M13" s="99"/>
      <c r="N13" s="99"/>
      <c r="O13" s="99"/>
      <c r="P13" s="99"/>
      <c r="Q13" s="47"/>
      <c r="R13" s="43"/>
      <c r="S13" s="68" t="str">
        <f>IF(AND(COUNTA(D13:P13)&gt;0,COUNTA(D13:P13)&lt;13),"All fields are required if the row is utilized","")</f>
        <v/>
      </c>
      <c r="T13" s="68"/>
      <c r="U13" s="68"/>
      <c r="V13" s="68"/>
      <c r="W13" s="43"/>
    </row>
    <row r="14" spans="1:23">
      <c r="A14" s="43"/>
      <c r="B14" s="54"/>
      <c r="C14" s="69" t="s">
        <v>93</v>
      </c>
      <c r="D14" s="87"/>
      <c r="E14" s="87"/>
      <c r="F14" s="104"/>
      <c r="G14" s="104"/>
      <c r="H14" s="97"/>
      <c r="I14" s="98"/>
      <c r="J14" s="98"/>
      <c r="K14" s="99"/>
      <c r="L14" s="99"/>
      <c r="M14" s="99"/>
      <c r="N14" s="99"/>
      <c r="O14" s="99"/>
      <c r="P14" s="99"/>
      <c r="Q14" s="47"/>
      <c r="R14" s="43"/>
      <c r="S14" s="68" t="str">
        <f t="shared" ref="S14:S52" si="0">IF(AND(COUNTA(D14:P14)&gt;0,COUNTA(D14:P14)&lt;13),"All fields are required if the row is utilized","")</f>
        <v/>
      </c>
      <c r="T14" s="68"/>
      <c r="U14" s="68"/>
      <c r="V14" s="68"/>
      <c r="W14" s="43"/>
    </row>
    <row r="15" spans="1:23">
      <c r="A15" s="43"/>
      <c r="B15" s="54"/>
      <c r="C15" s="69" t="s">
        <v>94</v>
      </c>
      <c r="D15" s="87"/>
      <c r="E15" s="87"/>
      <c r="F15" s="104"/>
      <c r="G15" s="104"/>
      <c r="H15" s="97"/>
      <c r="I15" s="98"/>
      <c r="J15" s="98"/>
      <c r="K15" s="99"/>
      <c r="L15" s="99"/>
      <c r="M15" s="99"/>
      <c r="N15" s="99"/>
      <c r="O15" s="99"/>
      <c r="P15" s="99"/>
      <c r="Q15" s="47"/>
      <c r="R15" s="43"/>
      <c r="S15" s="68" t="str">
        <f t="shared" si="0"/>
        <v/>
      </c>
      <c r="T15" s="68"/>
      <c r="U15" s="68"/>
      <c r="V15" s="68"/>
      <c r="W15" s="43"/>
    </row>
    <row r="16" spans="1:23">
      <c r="A16" s="43"/>
      <c r="B16" s="54"/>
      <c r="C16" s="69" t="s">
        <v>95</v>
      </c>
      <c r="D16" s="87"/>
      <c r="E16" s="87"/>
      <c r="F16" s="104"/>
      <c r="G16" s="104"/>
      <c r="H16" s="97"/>
      <c r="I16" s="98"/>
      <c r="J16" s="98"/>
      <c r="K16" s="99"/>
      <c r="L16" s="99"/>
      <c r="M16" s="99"/>
      <c r="N16" s="99"/>
      <c r="O16" s="99"/>
      <c r="P16" s="99"/>
      <c r="Q16" s="47"/>
      <c r="R16" s="43"/>
      <c r="S16" s="68" t="str">
        <f t="shared" si="0"/>
        <v/>
      </c>
      <c r="T16" s="68"/>
      <c r="U16" s="68"/>
      <c r="V16" s="68"/>
      <c r="W16" s="43"/>
    </row>
    <row r="17" spans="1:23">
      <c r="A17" s="43"/>
      <c r="B17" s="54"/>
      <c r="C17" s="69" t="s">
        <v>96</v>
      </c>
      <c r="D17" s="87"/>
      <c r="E17" s="87"/>
      <c r="F17" s="104"/>
      <c r="G17" s="104"/>
      <c r="H17" s="97"/>
      <c r="I17" s="98"/>
      <c r="J17" s="98"/>
      <c r="K17" s="99"/>
      <c r="L17" s="99"/>
      <c r="M17" s="99"/>
      <c r="N17" s="99"/>
      <c r="O17" s="99"/>
      <c r="P17" s="99"/>
      <c r="Q17" s="47"/>
      <c r="R17" s="43"/>
      <c r="S17" s="68" t="str">
        <f t="shared" si="0"/>
        <v/>
      </c>
      <c r="T17" s="68"/>
      <c r="U17" s="68"/>
      <c r="V17" s="68"/>
      <c r="W17" s="43"/>
    </row>
    <row r="18" spans="1:23">
      <c r="A18" s="43"/>
      <c r="B18" s="54"/>
      <c r="C18" s="69" t="s">
        <v>97</v>
      </c>
      <c r="D18" s="87"/>
      <c r="E18" s="87"/>
      <c r="F18" s="104"/>
      <c r="G18" s="104"/>
      <c r="H18" s="97"/>
      <c r="I18" s="98"/>
      <c r="J18" s="98"/>
      <c r="K18" s="99"/>
      <c r="L18" s="99"/>
      <c r="M18" s="99"/>
      <c r="N18" s="99"/>
      <c r="O18" s="99"/>
      <c r="P18" s="99"/>
      <c r="Q18" s="47"/>
      <c r="R18" s="43"/>
      <c r="S18" s="68" t="str">
        <f t="shared" si="0"/>
        <v/>
      </c>
      <c r="T18" s="68"/>
      <c r="U18" s="68"/>
      <c r="V18" s="68"/>
      <c r="W18" s="43"/>
    </row>
    <row r="19" spans="1:23">
      <c r="A19" s="43"/>
      <c r="B19" s="54"/>
      <c r="C19" s="69" t="s">
        <v>98</v>
      </c>
      <c r="D19" s="87"/>
      <c r="E19" s="87"/>
      <c r="F19" s="104"/>
      <c r="G19" s="104"/>
      <c r="H19" s="97"/>
      <c r="I19" s="98"/>
      <c r="J19" s="98"/>
      <c r="K19" s="99"/>
      <c r="L19" s="99"/>
      <c r="M19" s="99"/>
      <c r="N19" s="99"/>
      <c r="O19" s="99"/>
      <c r="P19" s="99"/>
      <c r="Q19" s="47"/>
      <c r="R19" s="43"/>
      <c r="S19" s="68" t="str">
        <f t="shared" si="0"/>
        <v/>
      </c>
      <c r="T19" s="68"/>
      <c r="U19" s="68"/>
      <c r="V19" s="68"/>
      <c r="W19" s="43"/>
    </row>
    <row r="20" spans="1:23">
      <c r="A20" s="43"/>
      <c r="B20" s="54"/>
      <c r="C20" s="69" t="s">
        <v>99</v>
      </c>
      <c r="D20" s="87"/>
      <c r="E20" s="87"/>
      <c r="F20" s="104"/>
      <c r="G20" s="104"/>
      <c r="H20" s="97"/>
      <c r="I20" s="98"/>
      <c r="J20" s="98"/>
      <c r="K20" s="99"/>
      <c r="L20" s="99"/>
      <c r="M20" s="99"/>
      <c r="N20" s="99"/>
      <c r="O20" s="99"/>
      <c r="P20" s="99"/>
      <c r="Q20" s="47"/>
      <c r="R20" s="43"/>
      <c r="S20" s="68" t="str">
        <f t="shared" si="0"/>
        <v/>
      </c>
      <c r="T20" s="68"/>
      <c r="U20" s="68"/>
      <c r="V20" s="68"/>
      <c r="W20" s="43"/>
    </row>
    <row r="21" spans="1:23">
      <c r="A21" s="43"/>
      <c r="B21" s="54"/>
      <c r="C21" s="69" t="s">
        <v>100</v>
      </c>
      <c r="D21" s="87"/>
      <c r="E21" s="87"/>
      <c r="F21" s="104"/>
      <c r="G21" s="104"/>
      <c r="H21" s="97"/>
      <c r="I21" s="98"/>
      <c r="J21" s="98"/>
      <c r="K21" s="99"/>
      <c r="L21" s="99"/>
      <c r="M21" s="99"/>
      <c r="N21" s="99"/>
      <c r="O21" s="99"/>
      <c r="P21" s="99"/>
      <c r="Q21" s="47"/>
      <c r="R21" s="43"/>
      <c r="S21" s="68" t="str">
        <f t="shared" si="0"/>
        <v/>
      </c>
      <c r="T21" s="68"/>
      <c r="U21" s="68"/>
      <c r="V21" s="68"/>
      <c r="W21" s="43"/>
    </row>
    <row r="22" spans="1:23">
      <c r="A22" s="43"/>
      <c r="B22" s="54"/>
      <c r="C22" s="69" t="s">
        <v>101</v>
      </c>
      <c r="D22" s="87"/>
      <c r="E22" s="87"/>
      <c r="F22" s="104"/>
      <c r="G22" s="104"/>
      <c r="H22" s="97"/>
      <c r="I22" s="98"/>
      <c r="J22" s="98"/>
      <c r="K22" s="99"/>
      <c r="L22" s="99"/>
      <c r="M22" s="99"/>
      <c r="N22" s="99"/>
      <c r="O22" s="99"/>
      <c r="P22" s="99"/>
      <c r="Q22" s="47"/>
      <c r="R22" s="43"/>
      <c r="S22" s="68" t="str">
        <f t="shared" si="0"/>
        <v/>
      </c>
      <c r="T22" s="68"/>
      <c r="U22" s="68"/>
      <c r="V22" s="68"/>
      <c r="W22" s="43"/>
    </row>
    <row r="23" spans="1:23">
      <c r="A23" s="43"/>
      <c r="B23" s="54"/>
      <c r="C23" s="69" t="s">
        <v>102</v>
      </c>
      <c r="D23" s="87"/>
      <c r="E23" s="87"/>
      <c r="F23" s="104"/>
      <c r="G23" s="104"/>
      <c r="H23" s="97"/>
      <c r="I23" s="98"/>
      <c r="J23" s="98"/>
      <c r="K23" s="99"/>
      <c r="L23" s="99"/>
      <c r="M23" s="99"/>
      <c r="N23" s="99"/>
      <c r="O23" s="99"/>
      <c r="P23" s="99"/>
      <c r="Q23" s="47"/>
      <c r="R23" s="43"/>
      <c r="S23" s="68" t="str">
        <f t="shared" si="0"/>
        <v/>
      </c>
      <c r="T23" s="68"/>
      <c r="U23" s="68"/>
      <c r="V23" s="68"/>
      <c r="W23" s="43"/>
    </row>
    <row r="24" spans="1:23">
      <c r="A24" s="43"/>
      <c r="B24" s="54"/>
      <c r="C24" s="69" t="s">
        <v>103</v>
      </c>
      <c r="D24" s="87"/>
      <c r="E24" s="87"/>
      <c r="F24" s="104"/>
      <c r="G24" s="104"/>
      <c r="H24" s="97"/>
      <c r="I24" s="98"/>
      <c r="J24" s="98"/>
      <c r="K24" s="99"/>
      <c r="L24" s="99"/>
      <c r="M24" s="99"/>
      <c r="N24" s="99"/>
      <c r="O24" s="99"/>
      <c r="P24" s="99"/>
      <c r="Q24" s="47"/>
      <c r="R24" s="43"/>
      <c r="S24" s="68" t="str">
        <f t="shared" si="0"/>
        <v/>
      </c>
      <c r="T24" s="68"/>
      <c r="U24" s="68"/>
      <c r="V24" s="68"/>
      <c r="W24" s="43"/>
    </row>
    <row r="25" spans="1:23">
      <c r="A25" s="43"/>
      <c r="B25" s="54"/>
      <c r="C25" s="69" t="s">
        <v>104</v>
      </c>
      <c r="D25" s="87"/>
      <c r="E25" s="87"/>
      <c r="F25" s="104"/>
      <c r="G25" s="104"/>
      <c r="H25" s="97"/>
      <c r="I25" s="98"/>
      <c r="J25" s="98"/>
      <c r="K25" s="99"/>
      <c r="L25" s="99"/>
      <c r="M25" s="99"/>
      <c r="N25" s="99"/>
      <c r="O25" s="99"/>
      <c r="P25" s="99"/>
      <c r="Q25" s="47"/>
      <c r="R25" s="43"/>
      <c r="S25" s="68" t="str">
        <f t="shared" si="0"/>
        <v/>
      </c>
      <c r="T25" s="68"/>
      <c r="U25" s="68"/>
      <c r="V25" s="68"/>
      <c r="W25" s="43"/>
    </row>
    <row r="26" spans="1:23">
      <c r="A26" s="43"/>
      <c r="B26" s="54"/>
      <c r="C26" s="69" t="s">
        <v>105</v>
      </c>
      <c r="D26" s="87"/>
      <c r="E26" s="87"/>
      <c r="F26" s="104"/>
      <c r="G26" s="104"/>
      <c r="H26" s="97"/>
      <c r="I26" s="98"/>
      <c r="J26" s="98"/>
      <c r="K26" s="99"/>
      <c r="L26" s="99"/>
      <c r="M26" s="99"/>
      <c r="N26" s="99"/>
      <c r="O26" s="99"/>
      <c r="P26" s="99"/>
      <c r="Q26" s="47"/>
      <c r="R26" s="43"/>
      <c r="S26" s="68" t="str">
        <f t="shared" si="0"/>
        <v/>
      </c>
      <c r="T26" s="68"/>
      <c r="U26" s="68"/>
      <c r="V26" s="68"/>
      <c r="W26" s="43"/>
    </row>
    <row r="27" spans="1:23">
      <c r="A27" s="43"/>
      <c r="B27" s="54"/>
      <c r="C27" s="69" t="s">
        <v>106</v>
      </c>
      <c r="D27" s="87"/>
      <c r="E27" s="87"/>
      <c r="F27" s="104"/>
      <c r="G27" s="104"/>
      <c r="H27" s="97"/>
      <c r="I27" s="98"/>
      <c r="J27" s="98"/>
      <c r="K27" s="99"/>
      <c r="L27" s="99"/>
      <c r="M27" s="99"/>
      <c r="N27" s="99"/>
      <c r="O27" s="99"/>
      <c r="P27" s="99"/>
      <c r="Q27" s="47"/>
      <c r="R27" s="43"/>
      <c r="S27" s="68" t="str">
        <f t="shared" si="0"/>
        <v/>
      </c>
      <c r="T27" s="68"/>
      <c r="U27" s="68"/>
      <c r="V27" s="68"/>
      <c r="W27" s="43"/>
    </row>
    <row r="28" spans="1:23">
      <c r="A28" s="43"/>
      <c r="B28" s="54"/>
      <c r="C28" s="69" t="s">
        <v>107</v>
      </c>
      <c r="D28" s="87"/>
      <c r="E28" s="87"/>
      <c r="F28" s="104"/>
      <c r="G28" s="104"/>
      <c r="H28" s="97"/>
      <c r="I28" s="98"/>
      <c r="J28" s="98"/>
      <c r="K28" s="99"/>
      <c r="L28" s="99"/>
      <c r="M28" s="99"/>
      <c r="N28" s="99"/>
      <c r="O28" s="99"/>
      <c r="P28" s="99"/>
      <c r="Q28" s="47"/>
      <c r="R28" s="43"/>
      <c r="S28" s="68" t="str">
        <f t="shared" si="0"/>
        <v/>
      </c>
      <c r="T28" s="68"/>
      <c r="U28" s="68"/>
      <c r="V28" s="68"/>
      <c r="W28" s="43"/>
    </row>
    <row r="29" spans="1:23">
      <c r="A29" s="43"/>
      <c r="B29" s="54"/>
      <c r="C29" s="69" t="s">
        <v>108</v>
      </c>
      <c r="D29" s="87"/>
      <c r="E29" s="87"/>
      <c r="F29" s="104"/>
      <c r="G29" s="104"/>
      <c r="H29" s="97"/>
      <c r="I29" s="98"/>
      <c r="J29" s="98"/>
      <c r="K29" s="99"/>
      <c r="L29" s="99"/>
      <c r="M29" s="99"/>
      <c r="N29" s="99"/>
      <c r="O29" s="99"/>
      <c r="P29" s="99"/>
      <c r="Q29" s="47"/>
      <c r="R29" s="43"/>
      <c r="S29" s="68" t="str">
        <f t="shared" si="0"/>
        <v/>
      </c>
      <c r="T29" s="68"/>
      <c r="U29" s="68"/>
      <c r="V29" s="68"/>
      <c r="W29" s="43"/>
    </row>
    <row r="30" spans="1:23">
      <c r="A30" s="43"/>
      <c r="B30" s="54"/>
      <c r="C30" s="69" t="s">
        <v>109</v>
      </c>
      <c r="D30" s="87"/>
      <c r="E30" s="87"/>
      <c r="F30" s="104"/>
      <c r="G30" s="104"/>
      <c r="H30" s="97"/>
      <c r="I30" s="98"/>
      <c r="J30" s="98"/>
      <c r="K30" s="99"/>
      <c r="L30" s="99"/>
      <c r="M30" s="99"/>
      <c r="N30" s="99"/>
      <c r="O30" s="99"/>
      <c r="P30" s="99"/>
      <c r="Q30" s="47"/>
      <c r="R30" s="43"/>
      <c r="S30" s="68" t="str">
        <f t="shared" si="0"/>
        <v/>
      </c>
      <c r="T30" s="68"/>
      <c r="U30" s="68"/>
      <c r="V30" s="68"/>
      <c r="W30" s="43"/>
    </row>
    <row r="31" spans="1:23">
      <c r="A31" s="43"/>
      <c r="B31" s="54"/>
      <c r="C31" s="69" t="s">
        <v>110</v>
      </c>
      <c r="D31" s="87"/>
      <c r="E31" s="87"/>
      <c r="F31" s="104"/>
      <c r="G31" s="104"/>
      <c r="H31" s="97"/>
      <c r="I31" s="98"/>
      <c r="J31" s="98"/>
      <c r="K31" s="99"/>
      <c r="L31" s="99"/>
      <c r="M31" s="99"/>
      <c r="N31" s="99"/>
      <c r="O31" s="99"/>
      <c r="P31" s="99"/>
      <c r="Q31" s="47"/>
      <c r="R31" s="43"/>
      <c r="S31" s="68" t="str">
        <f t="shared" si="0"/>
        <v/>
      </c>
      <c r="T31" s="68"/>
      <c r="U31" s="68"/>
      <c r="V31" s="68"/>
      <c r="W31" s="43"/>
    </row>
    <row r="32" spans="1:23">
      <c r="A32" s="43"/>
      <c r="B32" s="54"/>
      <c r="C32" s="69" t="s">
        <v>111</v>
      </c>
      <c r="D32" s="87"/>
      <c r="E32" s="87"/>
      <c r="F32" s="104"/>
      <c r="G32" s="104"/>
      <c r="H32" s="97"/>
      <c r="I32" s="98"/>
      <c r="J32" s="98"/>
      <c r="K32" s="99"/>
      <c r="L32" s="99"/>
      <c r="M32" s="99"/>
      <c r="N32" s="99"/>
      <c r="O32" s="99"/>
      <c r="P32" s="99"/>
      <c r="Q32" s="47"/>
      <c r="R32" s="43"/>
      <c r="S32" s="68" t="str">
        <f t="shared" si="0"/>
        <v/>
      </c>
      <c r="T32" s="68"/>
      <c r="U32" s="68"/>
      <c r="V32" s="68"/>
      <c r="W32" s="43"/>
    </row>
    <row r="33" spans="1:23">
      <c r="A33" s="43"/>
      <c r="B33" s="54"/>
      <c r="C33" s="69" t="s">
        <v>112</v>
      </c>
      <c r="D33" s="87"/>
      <c r="E33" s="87"/>
      <c r="F33" s="104"/>
      <c r="G33" s="104"/>
      <c r="H33" s="97"/>
      <c r="I33" s="98"/>
      <c r="J33" s="98"/>
      <c r="K33" s="99"/>
      <c r="L33" s="99"/>
      <c r="M33" s="99"/>
      <c r="N33" s="99"/>
      <c r="O33" s="99"/>
      <c r="P33" s="99"/>
      <c r="Q33" s="47"/>
      <c r="R33" s="43"/>
      <c r="S33" s="68" t="str">
        <f t="shared" si="0"/>
        <v/>
      </c>
      <c r="T33" s="68"/>
      <c r="U33" s="68"/>
      <c r="V33" s="68"/>
      <c r="W33" s="43"/>
    </row>
    <row r="34" spans="1:23">
      <c r="A34" s="43"/>
      <c r="B34" s="54"/>
      <c r="C34" s="69" t="s">
        <v>113</v>
      </c>
      <c r="D34" s="87"/>
      <c r="E34" s="87"/>
      <c r="F34" s="104"/>
      <c r="G34" s="104"/>
      <c r="H34" s="97"/>
      <c r="I34" s="98"/>
      <c r="J34" s="98"/>
      <c r="K34" s="99"/>
      <c r="L34" s="99"/>
      <c r="M34" s="99"/>
      <c r="N34" s="99"/>
      <c r="O34" s="99"/>
      <c r="P34" s="99"/>
      <c r="Q34" s="47"/>
      <c r="R34" s="43"/>
      <c r="S34" s="68" t="str">
        <f t="shared" si="0"/>
        <v/>
      </c>
      <c r="T34" s="68"/>
      <c r="U34" s="68"/>
      <c r="V34" s="68"/>
      <c r="W34" s="43"/>
    </row>
    <row r="35" spans="1:23">
      <c r="A35" s="43"/>
      <c r="B35" s="54"/>
      <c r="C35" s="69" t="s">
        <v>114</v>
      </c>
      <c r="D35" s="87"/>
      <c r="E35" s="87"/>
      <c r="F35" s="104"/>
      <c r="G35" s="104"/>
      <c r="H35" s="97"/>
      <c r="I35" s="98"/>
      <c r="J35" s="98"/>
      <c r="K35" s="99"/>
      <c r="L35" s="99"/>
      <c r="M35" s="99"/>
      <c r="N35" s="99"/>
      <c r="O35" s="99"/>
      <c r="P35" s="99"/>
      <c r="Q35" s="47"/>
      <c r="R35" s="43"/>
      <c r="S35" s="68" t="str">
        <f t="shared" si="0"/>
        <v/>
      </c>
      <c r="T35" s="68"/>
      <c r="U35" s="68"/>
      <c r="V35" s="68"/>
      <c r="W35" s="43"/>
    </row>
    <row r="36" spans="1:23">
      <c r="A36" s="43"/>
      <c r="B36" s="54"/>
      <c r="C36" s="69" t="s">
        <v>115</v>
      </c>
      <c r="D36" s="87"/>
      <c r="E36" s="87"/>
      <c r="F36" s="104"/>
      <c r="G36" s="104"/>
      <c r="H36" s="97"/>
      <c r="I36" s="98"/>
      <c r="J36" s="98"/>
      <c r="K36" s="99"/>
      <c r="L36" s="99"/>
      <c r="M36" s="99"/>
      <c r="N36" s="99"/>
      <c r="O36" s="99"/>
      <c r="P36" s="99"/>
      <c r="Q36" s="47"/>
      <c r="R36" s="43"/>
      <c r="S36" s="68" t="str">
        <f t="shared" si="0"/>
        <v/>
      </c>
      <c r="T36" s="68"/>
      <c r="U36" s="68"/>
      <c r="V36" s="68"/>
      <c r="W36" s="43"/>
    </row>
    <row r="37" spans="1:23">
      <c r="A37" s="43"/>
      <c r="B37" s="54"/>
      <c r="C37" s="69" t="s">
        <v>116</v>
      </c>
      <c r="D37" s="87"/>
      <c r="E37" s="87"/>
      <c r="F37" s="104"/>
      <c r="G37" s="104"/>
      <c r="H37" s="97"/>
      <c r="I37" s="98"/>
      <c r="J37" s="98"/>
      <c r="K37" s="99"/>
      <c r="L37" s="99"/>
      <c r="M37" s="99"/>
      <c r="N37" s="99"/>
      <c r="O37" s="99"/>
      <c r="P37" s="99"/>
      <c r="Q37" s="47"/>
      <c r="R37" s="43"/>
      <c r="S37" s="68" t="str">
        <f t="shared" si="0"/>
        <v/>
      </c>
      <c r="T37" s="68"/>
      <c r="U37" s="68"/>
      <c r="V37" s="68"/>
      <c r="W37" s="43"/>
    </row>
    <row r="38" spans="1:23">
      <c r="A38" s="43"/>
      <c r="B38" s="54"/>
      <c r="C38" s="69" t="s">
        <v>117</v>
      </c>
      <c r="D38" s="87"/>
      <c r="E38" s="87"/>
      <c r="F38" s="104"/>
      <c r="G38" s="104"/>
      <c r="H38" s="97"/>
      <c r="I38" s="98"/>
      <c r="J38" s="98"/>
      <c r="K38" s="99"/>
      <c r="L38" s="99"/>
      <c r="M38" s="99"/>
      <c r="N38" s="99"/>
      <c r="O38" s="99"/>
      <c r="P38" s="99"/>
      <c r="Q38" s="47"/>
      <c r="R38" s="43"/>
      <c r="S38" s="68" t="str">
        <f t="shared" si="0"/>
        <v/>
      </c>
      <c r="T38" s="68"/>
      <c r="U38" s="68"/>
      <c r="V38" s="68"/>
      <c r="W38" s="43"/>
    </row>
    <row r="39" spans="1:23">
      <c r="A39" s="43"/>
      <c r="B39" s="54"/>
      <c r="C39" s="69" t="s">
        <v>118</v>
      </c>
      <c r="D39" s="87"/>
      <c r="E39" s="87"/>
      <c r="F39" s="104"/>
      <c r="G39" s="104"/>
      <c r="H39" s="97"/>
      <c r="I39" s="98"/>
      <c r="J39" s="98"/>
      <c r="K39" s="99"/>
      <c r="L39" s="99"/>
      <c r="M39" s="99"/>
      <c r="N39" s="99"/>
      <c r="O39" s="99"/>
      <c r="P39" s="99"/>
      <c r="Q39" s="47"/>
      <c r="R39" s="43"/>
      <c r="S39" s="68" t="str">
        <f t="shared" si="0"/>
        <v/>
      </c>
      <c r="T39" s="68"/>
      <c r="U39" s="68"/>
      <c r="V39" s="68"/>
      <c r="W39" s="43"/>
    </row>
    <row r="40" spans="1:23">
      <c r="A40" s="43"/>
      <c r="B40" s="54"/>
      <c r="C40" s="69" t="s">
        <v>119</v>
      </c>
      <c r="D40" s="87"/>
      <c r="E40" s="87"/>
      <c r="F40" s="104"/>
      <c r="G40" s="104"/>
      <c r="H40" s="97"/>
      <c r="I40" s="98"/>
      <c r="J40" s="98"/>
      <c r="K40" s="99"/>
      <c r="L40" s="99"/>
      <c r="M40" s="99"/>
      <c r="N40" s="99"/>
      <c r="O40" s="99"/>
      <c r="P40" s="99"/>
      <c r="Q40" s="47"/>
      <c r="R40" s="43"/>
      <c r="S40" s="68" t="str">
        <f t="shared" si="0"/>
        <v/>
      </c>
      <c r="T40" s="68"/>
      <c r="U40" s="68"/>
      <c r="V40" s="68"/>
      <c r="W40" s="43"/>
    </row>
    <row r="41" spans="1:23">
      <c r="A41" s="43"/>
      <c r="B41" s="54"/>
      <c r="C41" s="69" t="s">
        <v>120</v>
      </c>
      <c r="D41" s="87"/>
      <c r="E41" s="87"/>
      <c r="F41" s="104"/>
      <c r="G41" s="104"/>
      <c r="H41" s="97"/>
      <c r="I41" s="98"/>
      <c r="J41" s="98"/>
      <c r="K41" s="99"/>
      <c r="L41" s="99"/>
      <c r="M41" s="99"/>
      <c r="N41" s="99"/>
      <c r="O41" s="99"/>
      <c r="P41" s="99"/>
      <c r="Q41" s="47"/>
      <c r="R41" s="43"/>
      <c r="S41" s="68" t="str">
        <f t="shared" si="0"/>
        <v/>
      </c>
      <c r="T41" s="68"/>
      <c r="U41" s="68"/>
      <c r="V41" s="68"/>
      <c r="W41" s="43"/>
    </row>
    <row r="42" spans="1:23">
      <c r="A42" s="43"/>
      <c r="B42" s="54"/>
      <c r="C42" s="69" t="s">
        <v>121</v>
      </c>
      <c r="D42" s="87"/>
      <c r="E42" s="87"/>
      <c r="F42" s="104"/>
      <c r="G42" s="104"/>
      <c r="H42" s="97"/>
      <c r="I42" s="98"/>
      <c r="J42" s="98"/>
      <c r="K42" s="99"/>
      <c r="L42" s="99"/>
      <c r="M42" s="99"/>
      <c r="N42" s="99"/>
      <c r="O42" s="99"/>
      <c r="P42" s="99"/>
      <c r="Q42" s="47"/>
      <c r="R42" s="43"/>
      <c r="S42" s="68" t="str">
        <f t="shared" si="0"/>
        <v/>
      </c>
      <c r="T42" s="68"/>
      <c r="U42" s="68"/>
      <c r="V42" s="68"/>
      <c r="W42" s="43"/>
    </row>
    <row r="43" spans="1:23">
      <c r="A43" s="43"/>
      <c r="B43" s="54"/>
      <c r="C43" s="69" t="s">
        <v>122</v>
      </c>
      <c r="D43" s="87"/>
      <c r="E43" s="87"/>
      <c r="F43" s="104"/>
      <c r="G43" s="104"/>
      <c r="H43" s="97"/>
      <c r="I43" s="98"/>
      <c r="J43" s="98"/>
      <c r="K43" s="99"/>
      <c r="L43" s="99"/>
      <c r="M43" s="99"/>
      <c r="N43" s="99"/>
      <c r="O43" s="99"/>
      <c r="P43" s="99"/>
      <c r="Q43" s="47"/>
      <c r="R43" s="43"/>
      <c r="S43" s="68" t="str">
        <f t="shared" si="0"/>
        <v/>
      </c>
      <c r="T43" s="68"/>
      <c r="U43" s="68"/>
      <c r="V43" s="68"/>
      <c r="W43" s="43"/>
    </row>
    <row r="44" spans="1:23">
      <c r="A44" s="43"/>
      <c r="B44" s="54"/>
      <c r="C44" s="69" t="s">
        <v>123</v>
      </c>
      <c r="D44" s="87"/>
      <c r="E44" s="87"/>
      <c r="F44" s="104"/>
      <c r="G44" s="104"/>
      <c r="H44" s="97"/>
      <c r="I44" s="98"/>
      <c r="J44" s="98"/>
      <c r="K44" s="99"/>
      <c r="L44" s="99"/>
      <c r="M44" s="99"/>
      <c r="N44" s="99"/>
      <c r="O44" s="99"/>
      <c r="P44" s="99"/>
      <c r="Q44" s="47"/>
      <c r="R44" s="43"/>
      <c r="S44" s="68" t="str">
        <f t="shared" si="0"/>
        <v/>
      </c>
      <c r="T44" s="68"/>
      <c r="U44" s="68"/>
      <c r="V44" s="68"/>
      <c r="W44" s="43"/>
    </row>
    <row r="45" spans="1:23">
      <c r="A45" s="43"/>
      <c r="B45" s="54"/>
      <c r="C45" s="69" t="s">
        <v>124</v>
      </c>
      <c r="D45" s="87"/>
      <c r="E45" s="87"/>
      <c r="F45" s="104"/>
      <c r="G45" s="104"/>
      <c r="H45" s="97"/>
      <c r="I45" s="98"/>
      <c r="J45" s="98"/>
      <c r="K45" s="99"/>
      <c r="L45" s="99"/>
      <c r="M45" s="99"/>
      <c r="N45" s="99"/>
      <c r="O45" s="99"/>
      <c r="P45" s="99"/>
      <c r="Q45" s="47"/>
      <c r="R45" s="43"/>
      <c r="S45" s="68" t="str">
        <f t="shared" si="0"/>
        <v/>
      </c>
      <c r="T45" s="68"/>
      <c r="U45" s="68"/>
      <c r="V45" s="68"/>
      <c r="W45" s="43"/>
    </row>
    <row r="46" spans="1:23">
      <c r="A46" s="43"/>
      <c r="B46" s="54"/>
      <c r="C46" s="69" t="s">
        <v>125</v>
      </c>
      <c r="D46" s="87"/>
      <c r="E46" s="87"/>
      <c r="F46" s="104"/>
      <c r="G46" s="104"/>
      <c r="H46" s="97"/>
      <c r="I46" s="98"/>
      <c r="J46" s="98"/>
      <c r="K46" s="99"/>
      <c r="L46" s="99"/>
      <c r="M46" s="99"/>
      <c r="N46" s="99"/>
      <c r="O46" s="99"/>
      <c r="P46" s="99"/>
      <c r="Q46" s="47"/>
      <c r="R46" s="43"/>
      <c r="S46" s="68" t="str">
        <f t="shared" si="0"/>
        <v/>
      </c>
      <c r="T46" s="68"/>
      <c r="U46" s="68"/>
      <c r="V46" s="68"/>
      <c r="W46" s="43"/>
    </row>
    <row r="47" spans="1:23">
      <c r="A47" s="43"/>
      <c r="B47" s="54"/>
      <c r="C47" s="69" t="s">
        <v>126</v>
      </c>
      <c r="D47" s="87"/>
      <c r="E47" s="87"/>
      <c r="F47" s="104"/>
      <c r="G47" s="104"/>
      <c r="H47" s="97"/>
      <c r="I47" s="98"/>
      <c r="J47" s="98"/>
      <c r="K47" s="99"/>
      <c r="L47" s="99"/>
      <c r="M47" s="99"/>
      <c r="N47" s="99"/>
      <c r="O47" s="99"/>
      <c r="P47" s="99"/>
      <c r="Q47" s="47"/>
      <c r="R47" s="43"/>
      <c r="S47" s="68" t="str">
        <f t="shared" si="0"/>
        <v/>
      </c>
      <c r="T47" s="68"/>
      <c r="U47" s="68"/>
      <c r="V47" s="68"/>
      <c r="W47" s="43"/>
    </row>
    <row r="48" spans="1:23">
      <c r="A48" s="43"/>
      <c r="B48" s="54"/>
      <c r="C48" s="69" t="s">
        <v>127</v>
      </c>
      <c r="D48" s="87"/>
      <c r="E48" s="87"/>
      <c r="F48" s="104"/>
      <c r="G48" s="104"/>
      <c r="H48" s="97"/>
      <c r="I48" s="98"/>
      <c r="J48" s="98"/>
      <c r="K48" s="99"/>
      <c r="L48" s="99"/>
      <c r="M48" s="99"/>
      <c r="N48" s="99"/>
      <c r="O48" s="99"/>
      <c r="P48" s="99"/>
      <c r="Q48" s="47"/>
      <c r="R48" s="43"/>
      <c r="S48" s="68" t="str">
        <f t="shared" si="0"/>
        <v/>
      </c>
      <c r="T48" s="68"/>
      <c r="U48" s="68"/>
      <c r="V48" s="68"/>
      <c r="W48" s="43"/>
    </row>
    <row r="49" spans="1:23">
      <c r="A49" s="43"/>
      <c r="B49" s="54"/>
      <c r="C49" s="69" t="s">
        <v>128</v>
      </c>
      <c r="D49" s="87"/>
      <c r="E49" s="87"/>
      <c r="F49" s="104"/>
      <c r="G49" s="104"/>
      <c r="H49" s="97"/>
      <c r="I49" s="98"/>
      <c r="J49" s="98"/>
      <c r="K49" s="99"/>
      <c r="L49" s="99"/>
      <c r="M49" s="99"/>
      <c r="N49" s="99"/>
      <c r="O49" s="99"/>
      <c r="P49" s="99"/>
      <c r="Q49" s="47"/>
      <c r="R49" s="43"/>
      <c r="S49" s="68" t="str">
        <f t="shared" si="0"/>
        <v/>
      </c>
      <c r="T49" s="68"/>
      <c r="U49" s="68"/>
      <c r="V49" s="68"/>
      <c r="W49" s="43"/>
    </row>
    <row r="50" spans="1:23">
      <c r="A50" s="43"/>
      <c r="B50" s="54"/>
      <c r="C50" s="69" t="s">
        <v>129</v>
      </c>
      <c r="D50" s="87"/>
      <c r="E50" s="87"/>
      <c r="F50" s="104"/>
      <c r="G50" s="104"/>
      <c r="H50" s="97"/>
      <c r="I50" s="98"/>
      <c r="J50" s="98"/>
      <c r="K50" s="99"/>
      <c r="L50" s="99"/>
      <c r="M50" s="99"/>
      <c r="N50" s="99"/>
      <c r="O50" s="99"/>
      <c r="P50" s="99"/>
      <c r="Q50" s="47"/>
      <c r="R50" s="43"/>
      <c r="S50" s="68" t="str">
        <f t="shared" si="0"/>
        <v/>
      </c>
      <c r="T50" s="68"/>
      <c r="U50" s="68"/>
      <c r="V50" s="68"/>
      <c r="W50" s="43"/>
    </row>
    <row r="51" spans="1:23">
      <c r="A51" s="43"/>
      <c r="B51" s="54"/>
      <c r="C51" s="69" t="s">
        <v>130</v>
      </c>
      <c r="D51" s="87"/>
      <c r="E51" s="87"/>
      <c r="F51" s="104"/>
      <c r="G51" s="104"/>
      <c r="H51" s="97"/>
      <c r="I51" s="98"/>
      <c r="J51" s="98"/>
      <c r="K51" s="99"/>
      <c r="L51" s="99"/>
      <c r="M51" s="99"/>
      <c r="N51" s="99"/>
      <c r="O51" s="99"/>
      <c r="P51" s="99"/>
      <c r="Q51" s="47"/>
      <c r="R51" s="43"/>
      <c r="S51" s="68" t="str">
        <f t="shared" si="0"/>
        <v/>
      </c>
      <c r="T51" s="68"/>
      <c r="U51" s="68"/>
      <c r="V51" s="68"/>
      <c r="W51" s="43"/>
    </row>
    <row r="52" spans="1:23">
      <c r="A52" s="43"/>
      <c r="B52" s="54"/>
      <c r="C52" s="69" t="s">
        <v>131</v>
      </c>
      <c r="D52" s="87"/>
      <c r="E52" s="87"/>
      <c r="F52" s="104"/>
      <c r="G52" s="104"/>
      <c r="H52" s="97"/>
      <c r="I52" s="98"/>
      <c r="J52" s="98"/>
      <c r="K52" s="99"/>
      <c r="L52" s="99"/>
      <c r="M52" s="99"/>
      <c r="N52" s="99"/>
      <c r="O52" s="99"/>
      <c r="P52" s="99"/>
      <c r="Q52" s="47"/>
      <c r="R52" s="43"/>
      <c r="S52" s="68" t="str">
        <f t="shared" si="0"/>
        <v/>
      </c>
      <c r="T52" s="68"/>
      <c r="U52" s="68"/>
      <c r="V52" s="68"/>
      <c r="W52" s="43"/>
    </row>
    <row r="53" spans="1:23">
      <c r="A53" s="43"/>
      <c r="B53" s="54"/>
      <c r="C53" s="65"/>
      <c r="D53" s="65"/>
      <c r="E53" s="65"/>
      <c r="F53" s="65"/>
      <c r="G53" s="65"/>
      <c r="H53" s="65"/>
      <c r="I53" s="65"/>
      <c r="J53" s="65"/>
      <c r="K53" s="65"/>
      <c r="L53" s="65"/>
      <c r="M53" s="65"/>
      <c r="N53" s="65"/>
      <c r="O53" s="65"/>
      <c r="P53" s="65"/>
      <c r="Q53" s="47"/>
      <c r="R53" s="43"/>
      <c r="S53" s="43"/>
      <c r="T53" s="43"/>
      <c r="U53" s="43"/>
      <c r="V53" s="43"/>
      <c r="W53" s="43"/>
    </row>
    <row r="54" spans="1:23">
      <c r="A54" s="43"/>
      <c r="B54" s="54"/>
      <c r="C54" s="67" t="s">
        <v>132</v>
      </c>
      <c r="D54" s="57"/>
      <c r="E54" s="57"/>
      <c r="F54" s="57"/>
      <c r="G54" s="57"/>
      <c r="H54" s="57"/>
      <c r="I54" s="57"/>
      <c r="J54" s="57"/>
      <c r="K54" s="57"/>
      <c r="L54" s="57"/>
      <c r="M54" s="57"/>
      <c r="N54" s="57"/>
      <c r="O54" s="57"/>
      <c r="P54" s="57"/>
      <c r="Q54" s="47"/>
      <c r="R54" s="43"/>
      <c r="S54" s="43"/>
      <c r="T54" s="43"/>
      <c r="U54" s="43"/>
      <c r="V54" s="43"/>
      <c r="W54" s="43"/>
    </row>
    <row r="55" spans="1:23">
      <c r="A55" s="43"/>
      <c r="B55" s="54"/>
      <c r="C55" s="60">
        <f t="shared" ref="C55:C60" si="1">COUNTIFS($D$13:$D$52,$D55,$E$13:$E$52,$E55)</f>
        <v>0</v>
      </c>
      <c r="D55" s="65" t="s">
        <v>133</v>
      </c>
      <c r="E55" s="65" t="s">
        <v>134</v>
      </c>
      <c r="F55" s="66"/>
      <c r="G55" s="65"/>
      <c r="H55" s="64"/>
      <c r="I55" s="59">
        <f t="shared" ref="I55:P60" si="2">SUMIFS(I$13:I$52,$D$13:$D$52,$D55,$E$13:$E$52,$E55)</f>
        <v>0</v>
      </c>
      <c r="J55" s="59">
        <f t="shared" si="2"/>
        <v>0</v>
      </c>
      <c r="K55" s="58">
        <f t="shared" si="2"/>
        <v>0</v>
      </c>
      <c r="L55" s="58">
        <f t="shared" si="2"/>
        <v>0</v>
      </c>
      <c r="M55" s="58">
        <f t="shared" si="2"/>
        <v>0</v>
      </c>
      <c r="N55" s="58">
        <f t="shared" si="2"/>
        <v>0</v>
      </c>
      <c r="O55" s="58">
        <f t="shared" si="2"/>
        <v>0</v>
      </c>
      <c r="P55" s="58">
        <f t="shared" si="2"/>
        <v>0</v>
      </c>
      <c r="Q55" s="47"/>
      <c r="R55" s="43"/>
      <c r="S55" s="43"/>
      <c r="T55" s="43"/>
      <c r="U55" s="43"/>
      <c r="V55" s="43"/>
      <c r="W55" s="43"/>
    </row>
    <row r="56" spans="1:23">
      <c r="A56" s="43"/>
      <c r="B56" s="54"/>
      <c r="C56" s="63">
        <f t="shared" si="1"/>
        <v>0</v>
      </c>
      <c r="D56" s="57" t="s">
        <v>133</v>
      </c>
      <c r="E56" s="57" t="s">
        <v>135</v>
      </c>
      <c r="F56" s="57"/>
      <c r="G56" s="57"/>
      <c r="H56" s="47"/>
      <c r="I56" s="62">
        <f t="shared" si="2"/>
        <v>0</v>
      </c>
      <c r="J56" s="62">
        <f t="shared" si="2"/>
        <v>0</v>
      </c>
      <c r="K56" s="61">
        <f t="shared" si="2"/>
        <v>0</v>
      </c>
      <c r="L56" s="61">
        <f t="shared" si="2"/>
        <v>0</v>
      </c>
      <c r="M56" s="61">
        <f t="shared" si="2"/>
        <v>0</v>
      </c>
      <c r="N56" s="61">
        <f t="shared" si="2"/>
        <v>0</v>
      </c>
      <c r="O56" s="61">
        <f t="shared" si="2"/>
        <v>0</v>
      </c>
      <c r="P56" s="61">
        <f t="shared" si="2"/>
        <v>0</v>
      </c>
      <c r="Q56" s="47"/>
      <c r="R56" s="43"/>
      <c r="S56" s="43"/>
      <c r="T56" s="43"/>
      <c r="U56" s="43"/>
      <c r="V56" s="43"/>
      <c r="W56" s="43"/>
    </row>
    <row r="57" spans="1:23">
      <c r="A57" s="43"/>
      <c r="B57" s="54"/>
      <c r="C57" s="63">
        <f t="shared" si="1"/>
        <v>0</v>
      </c>
      <c r="D57" s="57" t="s">
        <v>136</v>
      </c>
      <c r="E57" s="57" t="s">
        <v>134</v>
      </c>
      <c r="F57" s="57"/>
      <c r="G57" s="57"/>
      <c r="H57" s="47"/>
      <c r="I57" s="62">
        <f t="shared" si="2"/>
        <v>0</v>
      </c>
      <c r="J57" s="62">
        <f t="shared" si="2"/>
        <v>0</v>
      </c>
      <c r="K57" s="61">
        <f t="shared" si="2"/>
        <v>0</v>
      </c>
      <c r="L57" s="61">
        <f t="shared" si="2"/>
        <v>0</v>
      </c>
      <c r="M57" s="61">
        <f t="shared" si="2"/>
        <v>0</v>
      </c>
      <c r="N57" s="61">
        <f t="shared" si="2"/>
        <v>0</v>
      </c>
      <c r="O57" s="61">
        <f t="shared" si="2"/>
        <v>0</v>
      </c>
      <c r="P57" s="61">
        <f t="shared" si="2"/>
        <v>0</v>
      </c>
      <c r="Q57" s="47"/>
      <c r="R57" s="43"/>
      <c r="S57" s="43"/>
      <c r="T57" s="43"/>
      <c r="U57" s="43"/>
      <c r="V57" s="43"/>
      <c r="W57" s="43"/>
    </row>
    <row r="58" spans="1:23">
      <c r="A58" s="43"/>
      <c r="B58" s="54"/>
      <c r="C58" s="63">
        <f t="shared" si="1"/>
        <v>0</v>
      </c>
      <c r="D58" s="57" t="s">
        <v>136</v>
      </c>
      <c r="E58" s="57" t="s">
        <v>135</v>
      </c>
      <c r="F58" s="57"/>
      <c r="G58" s="57"/>
      <c r="H58" s="47"/>
      <c r="I58" s="62">
        <f t="shared" si="2"/>
        <v>0</v>
      </c>
      <c r="J58" s="62">
        <f t="shared" si="2"/>
        <v>0</v>
      </c>
      <c r="K58" s="61">
        <f t="shared" si="2"/>
        <v>0</v>
      </c>
      <c r="L58" s="61">
        <f t="shared" si="2"/>
        <v>0</v>
      </c>
      <c r="M58" s="61">
        <f t="shared" si="2"/>
        <v>0</v>
      </c>
      <c r="N58" s="61">
        <f t="shared" si="2"/>
        <v>0</v>
      </c>
      <c r="O58" s="61">
        <f t="shared" si="2"/>
        <v>0</v>
      </c>
      <c r="P58" s="61">
        <f t="shared" si="2"/>
        <v>0</v>
      </c>
      <c r="Q58" s="47"/>
      <c r="R58" s="43"/>
      <c r="S58" s="43"/>
      <c r="T58" s="43"/>
      <c r="U58" s="43"/>
      <c r="V58" s="43"/>
      <c r="W58" s="43"/>
    </row>
    <row r="59" spans="1:23">
      <c r="A59" s="43"/>
      <c r="B59" s="54"/>
      <c r="C59" s="63">
        <f t="shared" si="1"/>
        <v>0</v>
      </c>
      <c r="D59" s="57" t="s">
        <v>137</v>
      </c>
      <c r="E59" s="57" t="s">
        <v>134</v>
      </c>
      <c r="F59" s="57"/>
      <c r="G59" s="57"/>
      <c r="H59" s="47"/>
      <c r="I59" s="62">
        <f t="shared" si="2"/>
        <v>0</v>
      </c>
      <c r="J59" s="62">
        <f t="shared" si="2"/>
        <v>0</v>
      </c>
      <c r="K59" s="61">
        <f t="shared" si="2"/>
        <v>0</v>
      </c>
      <c r="L59" s="61">
        <f t="shared" si="2"/>
        <v>0</v>
      </c>
      <c r="M59" s="61">
        <f t="shared" si="2"/>
        <v>0</v>
      </c>
      <c r="N59" s="61">
        <f t="shared" si="2"/>
        <v>0</v>
      </c>
      <c r="O59" s="61">
        <f t="shared" si="2"/>
        <v>0</v>
      </c>
      <c r="P59" s="61">
        <f t="shared" si="2"/>
        <v>0</v>
      </c>
      <c r="Q59" s="47"/>
      <c r="R59" s="43"/>
      <c r="S59" s="43"/>
      <c r="T59" s="43"/>
      <c r="U59" s="43"/>
      <c r="V59" s="43"/>
      <c r="W59" s="43"/>
    </row>
    <row r="60" spans="1:23">
      <c r="A60" s="43"/>
      <c r="B60" s="54"/>
      <c r="C60" s="53">
        <f t="shared" si="1"/>
        <v>0</v>
      </c>
      <c r="D60" s="45" t="s">
        <v>137</v>
      </c>
      <c r="E60" s="45" t="s">
        <v>135</v>
      </c>
      <c r="F60" s="45"/>
      <c r="G60" s="45"/>
      <c r="H60" s="44"/>
      <c r="I60" s="56">
        <f t="shared" si="2"/>
        <v>0</v>
      </c>
      <c r="J60" s="56">
        <f t="shared" si="2"/>
        <v>0</v>
      </c>
      <c r="K60" s="55">
        <f t="shared" si="2"/>
        <v>0</v>
      </c>
      <c r="L60" s="55">
        <f t="shared" si="2"/>
        <v>0</v>
      </c>
      <c r="M60" s="55">
        <f t="shared" si="2"/>
        <v>0</v>
      </c>
      <c r="N60" s="55">
        <f t="shared" si="2"/>
        <v>0</v>
      </c>
      <c r="O60" s="55">
        <f t="shared" si="2"/>
        <v>0</v>
      </c>
      <c r="P60" s="55">
        <f t="shared" si="2"/>
        <v>0</v>
      </c>
      <c r="Q60" s="47"/>
      <c r="R60" s="43"/>
      <c r="S60" s="43"/>
      <c r="T60" s="43"/>
      <c r="U60" s="43"/>
      <c r="V60" s="43"/>
      <c r="W60" s="43"/>
    </row>
    <row r="61" spans="1:23">
      <c r="A61" s="43"/>
      <c r="B61" s="54"/>
      <c r="C61" s="60">
        <f>COUNTIFS($E$13:$E$52,$E61)</f>
        <v>0</v>
      </c>
      <c r="D61" s="57" t="s">
        <v>138</v>
      </c>
      <c r="E61" s="57" t="s">
        <v>134</v>
      </c>
      <c r="F61" s="57"/>
      <c r="G61" s="57"/>
      <c r="H61" s="47"/>
      <c r="I61" s="59">
        <f t="shared" ref="I61:P62" si="3">SUMIFS(I$13:I$52,$E$13:$E$52,$E61)</f>
        <v>0</v>
      </c>
      <c r="J61" s="59">
        <f t="shared" si="3"/>
        <v>0</v>
      </c>
      <c r="K61" s="58">
        <f t="shared" si="3"/>
        <v>0</v>
      </c>
      <c r="L61" s="58">
        <f t="shared" si="3"/>
        <v>0</v>
      </c>
      <c r="M61" s="58">
        <f t="shared" si="3"/>
        <v>0</v>
      </c>
      <c r="N61" s="58">
        <f t="shared" si="3"/>
        <v>0</v>
      </c>
      <c r="O61" s="58">
        <f t="shared" si="3"/>
        <v>0</v>
      </c>
      <c r="P61" s="58">
        <f t="shared" si="3"/>
        <v>0</v>
      </c>
      <c r="Q61" s="47"/>
      <c r="R61" s="43"/>
      <c r="S61" s="43"/>
      <c r="T61" s="43"/>
      <c r="U61" s="43"/>
      <c r="V61" s="43"/>
      <c r="W61" s="43"/>
    </row>
    <row r="62" spans="1:23">
      <c r="A62" s="43"/>
      <c r="B62" s="54"/>
      <c r="C62" s="53">
        <f>COUNTIFS($E$13:$E$52,$E62)</f>
        <v>0</v>
      </c>
      <c r="D62" s="57" t="s">
        <v>138</v>
      </c>
      <c r="E62" s="45" t="s">
        <v>135</v>
      </c>
      <c r="F62" s="57"/>
      <c r="G62" s="57"/>
      <c r="H62" s="47"/>
      <c r="I62" s="56">
        <f t="shared" si="3"/>
        <v>0</v>
      </c>
      <c r="J62" s="56">
        <f t="shared" si="3"/>
        <v>0</v>
      </c>
      <c r="K62" s="55">
        <f t="shared" si="3"/>
        <v>0</v>
      </c>
      <c r="L62" s="55">
        <f t="shared" si="3"/>
        <v>0</v>
      </c>
      <c r="M62" s="55">
        <f t="shared" si="3"/>
        <v>0</v>
      </c>
      <c r="N62" s="55">
        <f t="shared" si="3"/>
        <v>0</v>
      </c>
      <c r="O62" s="55">
        <f t="shared" si="3"/>
        <v>0</v>
      </c>
      <c r="P62" s="55">
        <f t="shared" si="3"/>
        <v>0</v>
      </c>
      <c r="Q62" s="47"/>
      <c r="R62" s="43"/>
      <c r="S62" s="43"/>
      <c r="T62" s="43"/>
      <c r="U62" s="43"/>
      <c r="V62" s="43"/>
      <c r="W62" s="43"/>
    </row>
    <row r="63" spans="1:23">
      <c r="A63" s="43"/>
      <c r="B63" s="54"/>
      <c r="C63" s="53">
        <f>SUM(C55:C60)</f>
        <v>0</v>
      </c>
      <c r="D63" s="52" t="s">
        <v>139</v>
      </c>
      <c r="E63" s="51"/>
      <c r="F63" s="51"/>
      <c r="G63" s="51"/>
      <c r="H63" s="50"/>
      <c r="I63" s="49">
        <f>SUM(I55:I60)</f>
        <v>0</v>
      </c>
      <c r="J63" s="49">
        <f t="shared" ref="J63:P63" si="4">SUM(J55:J60)</f>
        <v>0</v>
      </c>
      <c r="K63" s="48">
        <f t="shared" si="4"/>
        <v>0</v>
      </c>
      <c r="L63" s="48">
        <f t="shared" si="4"/>
        <v>0</v>
      </c>
      <c r="M63" s="48">
        <f t="shared" si="4"/>
        <v>0</v>
      </c>
      <c r="N63" s="48">
        <f t="shared" si="4"/>
        <v>0</v>
      </c>
      <c r="O63" s="48">
        <f t="shared" si="4"/>
        <v>0</v>
      </c>
      <c r="P63" s="48">
        <f t="shared" si="4"/>
        <v>0</v>
      </c>
      <c r="Q63" s="47"/>
      <c r="R63" s="43"/>
      <c r="S63" s="43"/>
      <c r="T63" s="43"/>
      <c r="U63" s="43"/>
      <c r="V63" s="43"/>
      <c r="W63" s="43"/>
    </row>
    <row r="64" spans="1:23">
      <c r="A64" s="43"/>
      <c r="B64" s="46"/>
      <c r="C64" s="45"/>
      <c r="D64" s="45"/>
      <c r="E64" s="45"/>
      <c r="F64" s="45"/>
      <c r="G64" s="45"/>
      <c r="H64" s="45"/>
      <c r="I64" s="45"/>
      <c r="J64" s="45"/>
      <c r="K64" s="45"/>
      <c r="L64" s="45"/>
      <c r="M64" s="45"/>
      <c r="N64" s="45"/>
      <c r="O64" s="45"/>
      <c r="P64" s="45"/>
      <c r="Q64" s="44"/>
      <c r="R64" s="43"/>
      <c r="S64" s="43"/>
      <c r="T64" s="43"/>
      <c r="U64" s="43"/>
      <c r="V64" s="43"/>
      <c r="W64" s="43"/>
    </row>
    <row r="65" spans="1:23">
      <c r="A65" s="43"/>
      <c r="B65" s="43"/>
      <c r="C65" s="43"/>
      <c r="D65" s="43"/>
      <c r="E65" s="43"/>
      <c r="F65" s="43"/>
      <c r="G65" s="43"/>
      <c r="H65" s="43"/>
      <c r="I65" s="43"/>
      <c r="J65" s="43"/>
      <c r="K65" s="43"/>
      <c r="L65" s="43"/>
      <c r="M65" s="43"/>
      <c r="N65" s="43"/>
      <c r="O65" s="43"/>
      <c r="P65" s="43"/>
      <c r="Q65" s="43"/>
      <c r="R65" s="43"/>
      <c r="S65" s="43"/>
      <c r="T65" s="43"/>
      <c r="U65" s="43"/>
      <c r="V65" s="43"/>
      <c r="W65" s="43"/>
    </row>
    <row r="66" spans="1:23">
      <c r="A66" s="43"/>
      <c r="B66" s="43"/>
      <c r="C66" s="43"/>
      <c r="D66" s="43"/>
      <c r="E66" s="43"/>
      <c r="F66" s="43"/>
      <c r="G66" s="43"/>
      <c r="H66" s="43"/>
      <c r="I66" s="43"/>
      <c r="J66" s="43"/>
      <c r="K66" s="43"/>
      <c r="L66" s="43"/>
      <c r="M66" s="43"/>
      <c r="N66" s="43"/>
      <c r="O66" s="43"/>
      <c r="P66" s="43"/>
      <c r="Q66" s="43"/>
      <c r="R66" s="43"/>
      <c r="S66" s="43"/>
      <c r="T66" s="43"/>
      <c r="U66" s="43"/>
      <c r="V66" s="43"/>
      <c r="W66" s="43"/>
    </row>
  </sheetData>
  <sheetProtection algorithmName="SHA-512" hashValue="tMZXnls78MI7/Xm6fibot+eyt3PFg7FWm865ZQWaOSyEiDN7oZdhaqGKXyR7W8YnT+0dfBDoBU7vW799EaJykw==" saltValue="nd7o0dp9Q5q6ZUgOh+BJ7A==" spinCount="100000" sheet="1" formatColumns="0" formatRows="0" selectLockedCells="1"/>
  <mergeCells count="9">
    <mergeCell ref="H10:P10"/>
    <mergeCell ref="C3:P3"/>
    <mergeCell ref="C4:P4"/>
    <mergeCell ref="C5:P5"/>
    <mergeCell ref="C6:P6"/>
    <mergeCell ref="C7:P7"/>
    <mergeCell ref="H9:P9"/>
    <mergeCell ref="E9:F9"/>
    <mergeCell ref="E10:F10"/>
  </mergeCells>
  <dataValidations count="8">
    <dataValidation type="list" allowBlank="1" showInputMessage="1" showErrorMessage="1" prompt="Select Phase from drop-down menu" sqref="D13:D52" xr:uid="{87FD5F38-35F2-4C9B-AF9C-2C271389776A}">
      <formula1>"Development,Construction,Operation"</formula1>
    </dataValidation>
    <dataValidation type="date" allowBlank="1" showInputMessage="1" showErrorMessage="1" prompt="Enter the first calendar year and month in which the economic benefit is expected to accrue." sqref="F13:F52" xr:uid="{DFB74CD4-5306-41CB-8F34-E320C0E92F2F}">
      <formula1>44197</formula1>
      <formula2>56219</formula2>
    </dataValidation>
    <dataValidation type="list" allowBlank="1" showInputMessage="1" showErrorMessage="1" prompt="Select Time Period from drop-down menu" sqref="E13:E52" xr:uid="{158BB8B2-97E0-2E48-8C43-F490B2071A76}">
      <formula1>"Through 3rd Year of CDT,Remainder of Contract Delivery Term"</formula1>
    </dataValidation>
    <dataValidation type="date" allowBlank="1" showInputMessage="1" showErrorMessage="1" prompt="Enter the last calendar year and month in which the economic benefit is expected to accrue, cannot be after 2053 for a 25-year Contract Tenor._x000a_" sqref="G13:G52" xr:uid="{374816CC-0175-C14F-9B13-885C7D955056}">
      <formula1>DATE(YEAR(F13),MONTH(F13)+1,DAY(F13))</formula1>
      <formula2>56219</formula2>
    </dataValidation>
    <dataValidation type="decimal" operator="lessThanOrEqual" allowBlank="1" showInputMessage="1" showErrorMessage="1" error="DAC Long-term Direct Job Creation cannot exceeed total Long-term Direct Job Creation in Column O." sqref="P13:P52" xr:uid="{63F60738-7329-944F-BF9A-83BE932828E0}">
      <formula1>$O13</formula1>
    </dataValidation>
    <dataValidation type="decimal" operator="lessThanOrEqual" allowBlank="1" showInputMessage="1" showErrorMessage="1" error="DAC Short-term Direct Job Creation cannot exceeed total Short-term Direct Job Creation in Column M." sqref="N13:N52" xr:uid="{114993D9-E5E5-D647-8648-4D1114A40782}">
      <formula1>$M13</formula1>
    </dataValidation>
    <dataValidation type="decimal" operator="lessThanOrEqual" allowBlank="1" showInputMessage="1" showErrorMessage="1" error="DAC Short-term Direct Job Creation cannot exceeed total Short-term Direct Job Creation in Column K." sqref="L13:L52" xr:uid="{CD1C4260-EB33-1740-A6A9-B12B458672EE}">
      <formula1>$K13</formula1>
    </dataValidation>
    <dataValidation type="decimal" operator="lessThanOrEqual" allowBlank="1" showInputMessage="1" showErrorMessage="1" error="DAC Net Expenditures cannot exceeed total Net Expenditures in Column I." sqref="J13:J52" xr:uid="{199F2931-233C-7B4E-B1B9-30D30931B83B}">
      <formula1>$I13</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70A8-8685-2D46-A9F0-E9D2A8E558C5}">
  <sheetPr>
    <pageSetUpPr fitToPage="1"/>
  </sheetPr>
  <dimension ref="A1:Y66"/>
  <sheetViews>
    <sheetView zoomScaleNormal="100" workbookViewId="0">
      <selection activeCell="P52" sqref="P52"/>
    </sheetView>
  </sheetViews>
  <sheetFormatPr defaultColWidth="8.875" defaultRowHeight="15"/>
  <cols>
    <col min="1" max="1" width="5.5" style="42" customWidth="1"/>
    <col min="2" max="2" width="5" style="42" customWidth="1"/>
    <col min="3" max="3" width="8.875" style="42" customWidth="1"/>
    <col min="4" max="4" width="16.5" style="42" customWidth="1"/>
    <col min="5" max="5" width="35.875" style="42" bestFit="1" customWidth="1"/>
    <col min="6" max="6" width="10" style="42" bestFit="1" customWidth="1"/>
    <col min="7" max="7" width="11.625" style="42" customWidth="1"/>
    <col min="8" max="8" width="43" style="42" customWidth="1"/>
    <col min="9" max="10" width="13" style="42" customWidth="1"/>
    <col min="11" max="12" width="15" style="42" customWidth="1"/>
    <col min="13" max="14" width="14.5" style="42" customWidth="1"/>
    <col min="15" max="16" width="15.125" style="42" customWidth="1"/>
    <col min="17" max="17" width="5.5" style="42" customWidth="1"/>
    <col min="18" max="18" width="6.875" style="42" customWidth="1"/>
    <col min="19" max="19" width="14.125" style="42" customWidth="1"/>
    <col min="20" max="16384" width="8.875" style="42"/>
  </cols>
  <sheetData>
    <row r="1" spans="1:25">
      <c r="A1" s="81"/>
      <c r="B1" s="43"/>
      <c r="C1" s="43"/>
      <c r="D1" s="43"/>
      <c r="E1" s="43"/>
      <c r="F1" s="43"/>
      <c r="G1" s="43"/>
      <c r="H1" s="43"/>
      <c r="I1" s="43"/>
      <c r="J1" s="43"/>
      <c r="K1" s="43"/>
      <c r="L1" s="43"/>
      <c r="M1" s="43"/>
      <c r="N1" s="43"/>
      <c r="O1" s="43"/>
      <c r="P1" s="43"/>
      <c r="Q1" s="43"/>
      <c r="R1" s="43"/>
      <c r="S1" s="43"/>
      <c r="T1" s="43"/>
      <c r="U1" s="43"/>
      <c r="V1" s="43"/>
      <c r="W1" s="43"/>
    </row>
    <row r="2" spans="1:25" ht="15.75">
      <c r="A2" s="43"/>
      <c r="B2" s="80"/>
      <c r="C2" s="79"/>
      <c r="D2" s="78"/>
      <c r="E2" s="78"/>
      <c r="F2" s="78"/>
      <c r="G2" s="78"/>
      <c r="H2" s="78"/>
      <c r="I2" s="78"/>
      <c r="J2" s="78"/>
      <c r="K2" s="78"/>
      <c r="L2" s="78"/>
      <c r="M2" s="65"/>
      <c r="N2" s="65"/>
      <c r="O2" s="65"/>
      <c r="P2" s="65"/>
      <c r="Q2" s="64"/>
      <c r="R2" s="43"/>
      <c r="S2" s="43"/>
      <c r="T2" s="43"/>
      <c r="U2" s="43"/>
      <c r="V2" s="43"/>
      <c r="W2" s="43"/>
    </row>
    <row r="3" spans="1:25" ht="18.75">
      <c r="A3" s="43"/>
      <c r="B3" s="77"/>
      <c r="C3" s="211" t="s">
        <v>0</v>
      </c>
      <c r="D3" s="211"/>
      <c r="E3" s="211"/>
      <c r="F3" s="211"/>
      <c r="G3" s="211"/>
      <c r="H3" s="211"/>
      <c r="I3" s="211"/>
      <c r="J3" s="211"/>
      <c r="K3" s="211"/>
      <c r="L3" s="211"/>
      <c r="M3" s="211"/>
      <c r="N3" s="211"/>
      <c r="O3" s="211"/>
      <c r="P3" s="211"/>
      <c r="Q3" s="47"/>
      <c r="R3" s="43"/>
      <c r="S3" s="43"/>
      <c r="T3" s="43"/>
      <c r="U3" s="43"/>
      <c r="V3" s="43"/>
      <c r="W3" s="43"/>
    </row>
    <row r="4" spans="1:25" ht="15.75">
      <c r="A4" s="43"/>
      <c r="B4" s="76"/>
      <c r="C4" s="212" t="str">
        <f>'User Guide'!C4</f>
        <v>NYSERDA RFP No. T4RFP21-1</v>
      </c>
      <c r="D4" s="212"/>
      <c r="E4" s="212"/>
      <c r="F4" s="212"/>
      <c r="G4" s="212"/>
      <c r="H4" s="212"/>
      <c r="I4" s="212"/>
      <c r="J4" s="212"/>
      <c r="K4" s="212"/>
      <c r="L4" s="212"/>
      <c r="M4" s="212"/>
      <c r="N4" s="212"/>
      <c r="O4" s="212"/>
      <c r="P4" s="212"/>
      <c r="Q4" s="47"/>
      <c r="R4" s="43"/>
      <c r="S4" s="43"/>
      <c r="T4" s="43"/>
      <c r="U4" s="43"/>
      <c r="V4" s="43"/>
      <c r="W4" s="43"/>
    </row>
    <row r="5" spans="1:25" ht="15.75">
      <c r="A5" s="43"/>
      <c r="B5" s="76"/>
      <c r="C5" s="212" t="s">
        <v>140</v>
      </c>
      <c r="D5" s="212"/>
      <c r="E5" s="212"/>
      <c r="F5" s="212"/>
      <c r="G5" s="212"/>
      <c r="H5" s="212"/>
      <c r="I5" s="212"/>
      <c r="J5" s="212"/>
      <c r="K5" s="212"/>
      <c r="L5" s="212"/>
      <c r="M5" s="212"/>
      <c r="N5" s="212"/>
      <c r="O5" s="212"/>
      <c r="P5" s="212"/>
      <c r="Q5" s="47"/>
      <c r="R5" s="43"/>
      <c r="S5" s="43"/>
      <c r="T5" s="43"/>
      <c r="U5" s="43"/>
      <c r="V5" s="43"/>
      <c r="W5" s="43"/>
    </row>
    <row r="6" spans="1:25">
      <c r="A6" s="43"/>
      <c r="B6" s="75"/>
      <c r="C6" s="213" t="s">
        <v>141</v>
      </c>
      <c r="D6" s="213"/>
      <c r="E6" s="213"/>
      <c r="F6" s="213"/>
      <c r="G6" s="213"/>
      <c r="H6" s="213"/>
      <c r="I6" s="213"/>
      <c r="J6" s="213"/>
      <c r="K6" s="213"/>
      <c r="L6" s="213"/>
      <c r="M6" s="213"/>
      <c r="N6" s="213"/>
      <c r="O6" s="213"/>
      <c r="P6" s="213"/>
      <c r="Q6" s="47"/>
      <c r="R6" s="43"/>
      <c r="S6" s="43"/>
      <c r="T6" s="43"/>
      <c r="U6" s="43"/>
      <c r="V6" s="43"/>
      <c r="W6" s="43"/>
    </row>
    <row r="7" spans="1:25">
      <c r="A7" s="43"/>
      <c r="B7" s="75"/>
      <c r="C7" s="213" t="s">
        <v>142</v>
      </c>
      <c r="D7" s="213"/>
      <c r="E7" s="213"/>
      <c r="F7" s="213"/>
      <c r="G7" s="213"/>
      <c r="H7" s="213"/>
      <c r="I7" s="213"/>
      <c r="J7" s="213"/>
      <c r="K7" s="213"/>
      <c r="L7" s="213"/>
      <c r="M7" s="213"/>
      <c r="N7" s="213"/>
      <c r="O7" s="213"/>
      <c r="P7" s="213"/>
      <c r="Q7" s="47"/>
      <c r="R7" s="43"/>
      <c r="S7" s="43"/>
      <c r="T7" s="43"/>
      <c r="U7" s="43"/>
      <c r="V7" s="43"/>
      <c r="W7" s="43"/>
    </row>
    <row r="8" spans="1:25">
      <c r="A8" s="43"/>
      <c r="B8" s="54"/>
      <c r="C8" s="57"/>
      <c r="D8" s="57"/>
      <c r="E8" s="57"/>
      <c r="F8" s="57"/>
      <c r="G8" s="57"/>
      <c r="H8" s="57"/>
      <c r="I8" s="57"/>
      <c r="J8" s="57"/>
      <c r="K8" s="57"/>
      <c r="L8" s="57"/>
      <c r="M8" s="57"/>
      <c r="N8" s="57"/>
      <c r="O8" s="57"/>
      <c r="P8" s="57"/>
      <c r="Q8" s="47"/>
      <c r="R8" s="43"/>
      <c r="S8" s="43"/>
      <c r="T8" s="43"/>
      <c r="U8" s="43"/>
      <c r="V8" s="43"/>
      <c r="W8" s="43"/>
    </row>
    <row r="9" spans="1:25">
      <c r="A9" s="43"/>
      <c r="B9" s="54"/>
      <c r="C9" s="57" t="s">
        <v>4</v>
      </c>
      <c r="D9" s="57"/>
      <c r="E9" s="214">
        <f>Proposer_Name</f>
        <v>0</v>
      </c>
      <c r="F9" s="214"/>
      <c r="G9" s="57"/>
      <c r="H9" s="216"/>
      <c r="I9" s="216"/>
      <c r="J9" s="216"/>
      <c r="K9" s="216"/>
      <c r="L9" s="216"/>
      <c r="M9" s="216"/>
      <c r="N9" s="216"/>
      <c r="O9" s="216"/>
      <c r="P9" s="216"/>
      <c r="Q9" s="47"/>
      <c r="R9" s="43"/>
      <c r="S9" s="68" t="s">
        <v>77</v>
      </c>
      <c r="T9" s="68"/>
      <c r="U9" s="68"/>
      <c r="V9" s="68"/>
      <c r="W9" s="43"/>
    </row>
    <row r="10" spans="1:25">
      <c r="A10" s="43"/>
      <c r="B10" s="54"/>
      <c r="C10" s="86" t="s">
        <v>7</v>
      </c>
      <c r="D10" s="57"/>
      <c r="E10" s="215">
        <f>Project_Name</f>
        <v>0</v>
      </c>
      <c r="F10" s="215"/>
      <c r="G10" s="74"/>
      <c r="H10" s="216"/>
      <c r="I10" s="216"/>
      <c r="J10" s="216"/>
      <c r="K10" s="216"/>
      <c r="L10" s="216"/>
      <c r="M10" s="216"/>
      <c r="N10" s="216"/>
      <c r="O10" s="216"/>
      <c r="P10" s="216"/>
      <c r="Q10" s="47"/>
      <c r="R10" s="43"/>
      <c r="S10" s="68" t="s">
        <v>77</v>
      </c>
      <c r="T10" s="68"/>
      <c r="U10" s="68"/>
      <c r="V10" s="68"/>
      <c r="W10" s="43"/>
    </row>
    <row r="11" spans="1:25">
      <c r="A11" s="43"/>
      <c r="B11" s="54"/>
      <c r="C11" s="73"/>
      <c r="D11" s="57"/>
      <c r="E11" s="57"/>
      <c r="F11" s="73"/>
      <c r="G11" s="57"/>
      <c r="H11" s="57"/>
      <c r="I11" s="57"/>
      <c r="J11" s="57"/>
      <c r="K11" s="57"/>
      <c r="L11" s="57"/>
      <c r="M11" s="57"/>
      <c r="N11" s="57"/>
      <c r="O11" s="57"/>
      <c r="P11" s="57"/>
      <c r="Q11" s="47"/>
      <c r="R11" s="43"/>
      <c r="S11" s="43"/>
      <c r="T11" s="43"/>
      <c r="U11" s="43"/>
      <c r="V11" s="43"/>
      <c r="W11" s="43"/>
    </row>
    <row r="12" spans="1:25" ht="60" customHeight="1">
      <c r="A12" s="43"/>
      <c r="B12" s="54"/>
      <c r="C12" s="71" t="s">
        <v>175</v>
      </c>
      <c r="D12" s="71" t="s">
        <v>79</v>
      </c>
      <c r="E12" s="72" t="s">
        <v>80</v>
      </c>
      <c r="F12" s="71" t="s">
        <v>81</v>
      </c>
      <c r="G12" s="71" t="s">
        <v>82</v>
      </c>
      <c r="H12" s="71" t="s">
        <v>83</v>
      </c>
      <c r="I12" s="71" t="s">
        <v>143</v>
      </c>
      <c r="J12" s="70" t="s">
        <v>144</v>
      </c>
      <c r="K12" s="71" t="s">
        <v>145</v>
      </c>
      <c r="L12" s="70" t="s">
        <v>87</v>
      </c>
      <c r="M12" s="71" t="s">
        <v>146</v>
      </c>
      <c r="N12" s="70" t="s">
        <v>89</v>
      </c>
      <c r="O12" s="70" t="s">
        <v>90</v>
      </c>
      <c r="P12" s="70" t="s">
        <v>91</v>
      </c>
      <c r="Q12" s="47"/>
      <c r="R12" s="43"/>
      <c r="S12" s="43"/>
      <c r="T12" s="43"/>
      <c r="U12" s="43"/>
      <c r="V12" s="43"/>
      <c r="W12" s="43"/>
      <c r="Y12" s="82"/>
    </row>
    <row r="13" spans="1:25">
      <c r="A13" s="43"/>
      <c r="B13" s="54"/>
      <c r="C13" s="69" t="s">
        <v>176</v>
      </c>
      <c r="D13" s="87"/>
      <c r="E13" s="87"/>
      <c r="F13" s="104"/>
      <c r="G13" s="104"/>
      <c r="H13" s="97"/>
      <c r="I13" s="98"/>
      <c r="J13" s="98"/>
      <c r="K13" s="99"/>
      <c r="L13" s="99"/>
      <c r="M13" s="99"/>
      <c r="N13" s="99"/>
      <c r="O13" s="99"/>
      <c r="P13" s="99"/>
      <c r="Q13" s="47"/>
      <c r="R13" s="43"/>
      <c r="S13" s="68" t="str">
        <f>IF(AND(COUNTA(D13:P13)&gt;0,COUNTA(D13:P13)&lt;13),"All fields are required if the row is utilized","")</f>
        <v/>
      </c>
      <c r="T13" s="68"/>
      <c r="U13" s="68"/>
      <c r="V13" s="68"/>
      <c r="W13" s="43"/>
    </row>
    <row r="14" spans="1:25">
      <c r="A14" s="43"/>
      <c r="B14" s="54"/>
      <c r="C14" s="69" t="s">
        <v>177</v>
      </c>
      <c r="D14" s="87"/>
      <c r="E14" s="87"/>
      <c r="F14" s="104"/>
      <c r="G14" s="104"/>
      <c r="H14" s="97"/>
      <c r="I14" s="98"/>
      <c r="J14" s="98"/>
      <c r="K14" s="99"/>
      <c r="L14" s="99"/>
      <c r="M14" s="99"/>
      <c r="N14" s="99"/>
      <c r="O14" s="99"/>
      <c r="P14" s="99"/>
      <c r="Q14" s="47"/>
      <c r="R14" s="43"/>
      <c r="S14" s="68" t="str">
        <f t="shared" ref="S14:S52" si="0">IF(AND(COUNTA(D14:P14)&gt;0,COUNTA(D14:P14)&lt;13),"All fields are required if the row is utilized","")</f>
        <v/>
      </c>
      <c r="T14" s="68"/>
      <c r="U14" s="68"/>
      <c r="V14" s="68"/>
      <c r="W14" s="43"/>
    </row>
    <row r="15" spans="1:25">
      <c r="A15" s="43"/>
      <c r="B15" s="54"/>
      <c r="C15" s="69" t="s">
        <v>178</v>
      </c>
      <c r="D15" s="87"/>
      <c r="E15" s="87"/>
      <c r="F15" s="104"/>
      <c r="G15" s="104"/>
      <c r="H15" s="97"/>
      <c r="I15" s="98"/>
      <c r="J15" s="98"/>
      <c r="K15" s="99"/>
      <c r="L15" s="99"/>
      <c r="M15" s="99"/>
      <c r="N15" s="99"/>
      <c r="O15" s="99"/>
      <c r="P15" s="99"/>
      <c r="Q15" s="47"/>
      <c r="R15" s="43"/>
      <c r="S15" s="68" t="str">
        <f t="shared" si="0"/>
        <v/>
      </c>
      <c r="T15" s="68"/>
      <c r="U15" s="68"/>
      <c r="V15" s="68"/>
      <c r="W15" s="43"/>
    </row>
    <row r="16" spans="1:25">
      <c r="A16" s="43"/>
      <c r="B16" s="54"/>
      <c r="C16" s="69" t="s">
        <v>179</v>
      </c>
      <c r="D16" s="87"/>
      <c r="E16" s="87"/>
      <c r="F16" s="104"/>
      <c r="G16" s="104"/>
      <c r="H16" s="97"/>
      <c r="I16" s="98"/>
      <c r="J16" s="98"/>
      <c r="K16" s="99"/>
      <c r="L16" s="99"/>
      <c r="M16" s="99"/>
      <c r="N16" s="99"/>
      <c r="O16" s="99"/>
      <c r="P16" s="99"/>
      <c r="Q16" s="47"/>
      <c r="R16" s="43"/>
      <c r="S16" s="68" t="str">
        <f t="shared" si="0"/>
        <v/>
      </c>
      <c r="T16" s="68"/>
      <c r="U16" s="68"/>
      <c r="V16" s="68"/>
      <c r="W16" s="43"/>
    </row>
    <row r="17" spans="1:23">
      <c r="A17" s="43"/>
      <c r="B17" s="54"/>
      <c r="C17" s="69" t="s">
        <v>180</v>
      </c>
      <c r="D17" s="87"/>
      <c r="E17" s="87"/>
      <c r="F17" s="104"/>
      <c r="G17" s="104"/>
      <c r="H17" s="97"/>
      <c r="I17" s="98"/>
      <c r="J17" s="98"/>
      <c r="K17" s="99"/>
      <c r="L17" s="99"/>
      <c r="M17" s="99"/>
      <c r="N17" s="99"/>
      <c r="O17" s="99"/>
      <c r="P17" s="99"/>
      <c r="Q17" s="47"/>
      <c r="R17" s="43"/>
      <c r="S17" s="68" t="str">
        <f t="shared" si="0"/>
        <v/>
      </c>
      <c r="T17" s="68"/>
      <c r="U17" s="68"/>
      <c r="V17" s="68"/>
      <c r="W17" s="43"/>
    </row>
    <row r="18" spans="1:23">
      <c r="A18" s="43"/>
      <c r="B18" s="54"/>
      <c r="C18" s="69" t="s">
        <v>181</v>
      </c>
      <c r="D18" s="87"/>
      <c r="E18" s="87"/>
      <c r="F18" s="104"/>
      <c r="G18" s="104"/>
      <c r="H18" s="97"/>
      <c r="I18" s="98"/>
      <c r="J18" s="98"/>
      <c r="K18" s="99"/>
      <c r="L18" s="99"/>
      <c r="M18" s="99"/>
      <c r="N18" s="99"/>
      <c r="O18" s="99"/>
      <c r="P18" s="99"/>
      <c r="Q18" s="47"/>
      <c r="R18" s="43"/>
      <c r="S18" s="68" t="str">
        <f t="shared" si="0"/>
        <v/>
      </c>
      <c r="T18" s="68"/>
      <c r="U18" s="68"/>
      <c r="V18" s="68"/>
      <c r="W18" s="43"/>
    </row>
    <row r="19" spans="1:23">
      <c r="A19" s="43"/>
      <c r="B19" s="54"/>
      <c r="C19" s="69" t="s">
        <v>182</v>
      </c>
      <c r="D19" s="87"/>
      <c r="E19" s="87"/>
      <c r="F19" s="104"/>
      <c r="G19" s="104"/>
      <c r="H19" s="97"/>
      <c r="I19" s="98"/>
      <c r="J19" s="98"/>
      <c r="K19" s="99"/>
      <c r="L19" s="99"/>
      <c r="M19" s="99"/>
      <c r="N19" s="99"/>
      <c r="O19" s="99"/>
      <c r="P19" s="99"/>
      <c r="Q19" s="47"/>
      <c r="R19" s="43"/>
      <c r="S19" s="68" t="str">
        <f t="shared" si="0"/>
        <v/>
      </c>
      <c r="T19" s="68"/>
      <c r="U19" s="68"/>
      <c r="V19" s="68"/>
      <c r="W19" s="43"/>
    </row>
    <row r="20" spans="1:23">
      <c r="A20" s="43"/>
      <c r="B20" s="54"/>
      <c r="C20" s="69" t="s">
        <v>183</v>
      </c>
      <c r="D20" s="87"/>
      <c r="E20" s="87"/>
      <c r="F20" s="104"/>
      <c r="G20" s="104"/>
      <c r="H20" s="97"/>
      <c r="I20" s="98"/>
      <c r="J20" s="98"/>
      <c r="K20" s="99"/>
      <c r="L20" s="99"/>
      <c r="M20" s="99"/>
      <c r="N20" s="99"/>
      <c r="O20" s="99"/>
      <c r="P20" s="99"/>
      <c r="Q20" s="47"/>
      <c r="R20" s="43"/>
      <c r="S20" s="68" t="str">
        <f t="shared" si="0"/>
        <v/>
      </c>
      <c r="T20" s="68"/>
      <c r="U20" s="68"/>
      <c r="V20" s="68"/>
      <c r="W20" s="43"/>
    </row>
    <row r="21" spans="1:23">
      <c r="A21" s="43"/>
      <c r="B21" s="54"/>
      <c r="C21" s="69" t="s">
        <v>184</v>
      </c>
      <c r="D21" s="87"/>
      <c r="E21" s="87"/>
      <c r="F21" s="104"/>
      <c r="G21" s="104"/>
      <c r="H21" s="97"/>
      <c r="I21" s="98"/>
      <c r="J21" s="98"/>
      <c r="K21" s="99"/>
      <c r="L21" s="99"/>
      <c r="M21" s="99"/>
      <c r="N21" s="99"/>
      <c r="O21" s="99"/>
      <c r="P21" s="99"/>
      <c r="Q21" s="47"/>
      <c r="R21" s="43"/>
      <c r="S21" s="68" t="str">
        <f t="shared" si="0"/>
        <v/>
      </c>
      <c r="T21" s="68"/>
      <c r="U21" s="68"/>
      <c r="V21" s="68"/>
      <c r="W21" s="43"/>
    </row>
    <row r="22" spans="1:23">
      <c r="A22" s="43"/>
      <c r="B22" s="54"/>
      <c r="C22" s="69" t="s">
        <v>185</v>
      </c>
      <c r="D22" s="87"/>
      <c r="E22" s="87"/>
      <c r="F22" s="104"/>
      <c r="G22" s="104"/>
      <c r="H22" s="97"/>
      <c r="I22" s="98"/>
      <c r="J22" s="98"/>
      <c r="K22" s="99"/>
      <c r="L22" s="99"/>
      <c r="M22" s="99"/>
      <c r="N22" s="99"/>
      <c r="O22" s="99"/>
      <c r="P22" s="99"/>
      <c r="Q22" s="47"/>
      <c r="R22" s="43"/>
      <c r="S22" s="68" t="str">
        <f t="shared" si="0"/>
        <v/>
      </c>
      <c r="T22" s="68"/>
      <c r="U22" s="68"/>
      <c r="V22" s="68"/>
      <c r="W22" s="43"/>
    </row>
    <row r="23" spans="1:23">
      <c r="A23" s="43"/>
      <c r="B23" s="54"/>
      <c r="C23" s="69" t="s">
        <v>186</v>
      </c>
      <c r="D23" s="87"/>
      <c r="E23" s="87"/>
      <c r="F23" s="104"/>
      <c r="G23" s="104"/>
      <c r="H23" s="97"/>
      <c r="I23" s="98"/>
      <c r="J23" s="98"/>
      <c r="K23" s="99"/>
      <c r="L23" s="99"/>
      <c r="M23" s="99"/>
      <c r="N23" s="99"/>
      <c r="O23" s="99"/>
      <c r="P23" s="99"/>
      <c r="Q23" s="47"/>
      <c r="R23" s="43"/>
      <c r="S23" s="68" t="str">
        <f t="shared" si="0"/>
        <v/>
      </c>
      <c r="T23" s="68"/>
      <c r="U23" s="68"/>
      <c r="V23" s="68"/>
      <c r="W23" s="43"/>
    </row>
    <row r="24" spans="1:23">
      <c r="A24" s="43"/>
      <c r="B24" s="54"/>
      <c r="C24" s="69" t="s">
        <v>187</v>
      </c>
      <c r="D24" s="87"/>
      <c r="E24" s="87"/>
      <c r="F24" s="104"/>
      <c r="G24" s="104"/>
      <c r="H24" s="97"/>
      <c r="I24" s="98"/>
      <c r="J24" s="98"/>
      <c r="K24" s="99"/>
      <c r="L24" s="99"/>
      <c r="M24" s="99"/>
      <c r="N24" s="99"/>
      <c r="O24" s="99"/>
      <c r="P24" s="99"/>
      <c r="Q24" s="47"/>
      <c r="R24" s="43"/>
      <c r="S24" s="68" t="str">
        <f t="shared" si="0"/>
        <v/>
      </c>
      <c r="T24" s="68"/>
      <c r="U24" s="68"/>
      <c r="V24" s="68"/>
      <c r="W24" s="43"/>
    </row>
    <row r="25" spans="1:23">
      <c r="A25" s="43"/>
      <c r="B25" s="54"/>
      <c r="C25" s="69" t="s">
        <v>188</v>
      </c>
      <c r="D25" s="87"/>
      <c r="E25" s="87"/>
      <c r="F25" s="104"/>
      <c r="G25" s="104"/>
      <c r="H25" s="97"/>
      <c r="I25" s="98"/>
      <c r="J25" s="98"/>
      <c r="K25" s="99"/>
      <c r="L25" s="99"/>
      <c r="M25" s="99"/>
      <c r="N25" s="99"/>
      <c r="O25" s="99"/>
      <c r="P25" s="99"/>
      <c r="Q25" s="47"/>
      <c r="R25" s="43"/>
      <c r="S25" s="68" t="str">
        <f t="shared" si="0"/>
        <v/>
      </c>
      <c r="T25" s="68"/>
      <c r="U25" s="68"/>
      <c r="V25" s="68"/>
      <c r="W25" s="43"/>
    </row>
    <row r="26" spans="1:23">
      <c r="A26" s="43"/>
      <c r="B26" s="54"/>
      <c r="C26" s="69" t="s">
        <v>189</v>
      </c>
      <c r="D26" s="87"/>
      <c r="E26" s="87"/>
      <c r="F26" s="104"/>
      <c r="G26" s="104"/>
      <c r="H26" s="97"/>
      <c r="I26" s="98"/>
      <c r="J26" s="98"/>
      <c r="K26" s="99"/>
      <c r="L26" s="99"/>
      <c r="M26" s="99"/>
      <c r="N26" s="99"/>
      <c r="O26" s="99"/>
      <c r="P26" s="99"/>
      <c r="Q26" s="47"/>
      <c r="R26" s="43"/>
      <c r="S26" s="68" t="str">
        <f t="shared" si="0"/>
        <v/>
      </c>
      <c r="T26" s="68"/>
      <c r="U26" s="68"/>
      <c r="V26" s="68"/>
      <c r="W26" s="43"/>
    </row>
    <row r="27" spans="1:23">
      <c r="A27" s="43"/>
      <c r="B27" s="54"/>
      <c r="C27" s="69" t="s">
        <v>190</v>
      </c>
      <c r="D27" s="87"/>
      <c r="E27" s="87"/>
      <c r="F27" s="104"/>
      <c r="G27" s="104"/>
      <c r="H27" s="97"/>
      <c r="I27" s="98"/>
      <c r="J27" s="98"/>
      <c r="K27" s="99"/>
      <c r="L27" s="99"/>
      <c r="M27" s="99"/>
      <c r="N27" s="99"/>
      <c r="O27" s="99"/>
      <c r="P27" s="99"/>
      <c r="Q27" s="47"/>
      <c r="R27" s="43"/>
      <c r="S27" s="68" t="str">
        <f t="shared" si="0"/>
        <v/>
      </c>
      <c r="T27" s="68"/>
      <c r="U27" s="68"/>
      <c r="V27" s="68"/>
      <c r="W27" s="43"/>
    </row>
    <row r="28" spans="1:23">
      <c r="A28" s="43"/>
      <c r="B28" s="54"/>
      <c r="C28" s="69" t="s">
        <v>191</v>
      </c>
      <c r="D28" s="87"/>
      <c r="E28" s="87"/>
      <c r="F28" s="104"/>
      <c r="G28" s="104"/>
      <c r="H28" s="97"/>
      <c r="I28" s="98"/>
      <c r="J28" s="98"/>
      <c r="K28" s="99"/>
      <c r="L28" s="99"/>
      <c r="M28" s="99"/>
      <c r="N28" s="99"/>
      <c r="O28" s="99"/>
      <c r="P28" s="99"/>
      <c r="Q28" s="47"/>
      <c r="R28" s="43"/>
      <c r="S28" s="68" t="str">
        <f t="shared" si="0"/>
        <v/>
      </c>
      <c r="T28" s="68"/>
      <c r="U28" s="68"/>
      <c r="V28" s="68"/>
      <c r="W28" s="43"/>
    </row>
    <row r="29" spans="1:23">
      <c r="A29" s="43"/>
      <c r="B29" s="54"/>
      <c r="C29" s="69" t="s">
        <v>192</v>
      </c>
      <c r="D29" s="87"/>
      <c r="E29" s="87"/>
      <c r="F29" s="104"/>
      <c r="G29" s="104"/>
      <c r="H29" s="97"/>
      <c r="I29" s="98"/>
      <c r="J29" s="98"/>
      <c r="K29" s="99"/>
      <c r="L29" s="99"/>
      <c r="M29" s="99"/>
      <c r="N29" s="99"/>
      <c r="O29" s="99"/>
      <c r="P29" s="99"/>
      <c r="Q29" s="47"/>
      <c r="R29" s="43"/>
      <c r="S29" s="68" t="str">
        <f t="shared" si="0"/>
        <v/>
      </c>
      <c r="T29" s="68"/>
      <c r="U29" s="68"/>
      <c r="V29" s="68"/>
      <c r="W29" s="43"/>
    </row>
    <row r="30" spans="1:23">
      <c r="A30" s="43"/>
      <c r="B30" s="54"/>
      <c r="C30" s="69" t="s">
        <v>193</v>
      </c>
      <c r="D30" s="87"/>
      <c r="E30" s="87"/>
      <c r="F30" s="104"/>
      <c r="G30" s="104"/>
      <c r="H30" s="97"/>
      <c r="I30" s="98"/>
      <c r="J30" s="98"/>
      <c r="K30" s="99"/>
      <c r="L30" s="99"/>
      <c r="M30" s="99"/>
      <c r="N30" s="99"/>
      <c r="O30" s="99"/>
      <c r="P30" s="99"/>
      <c r="Q30" s="47"/>
      <c r="R30" s="43"/>
      <c r="S30" s="68" t="str">
        <f t="shared" si="0"/>
        <v/>
      </c>
      <c r="T30" s="68"/>
      <c r="U30" s="68"/>
      <c r="V30" s="68"/>
      <c r="W30" s="43"/>
    </row>
    <row r="31" spans="1:23">
      <c r="A31" s="43"/>
      <c r="B31" s="54"/>
      <c r="C31" s="69" t="s">
        <v>194</v>
      </c>
      <c r="D31" s="87"/>
      <c r="E31" s="87"/>
      <c r="F31" s="104"/>
      <c r="G31" s="104"/>
      <c r="H31" s="97"/>
      <c r="I31" s="98"/>
      <c r="J31" s="98"/>
      <c r="K31" s="99"/>
      <c r="L31" s="99"/>
      <c r="M31" s="99"/>
      <c r="N31" s="99"/>
      <c r="O31" s="99"/>
      <c r="P31" s="99"/>
      <c r="Q31" s="47"/>
      <c r="R31" s="43"/>
      <c r="S31" s="68" t="str">
        <f t="shared" si="0"/>
        <v/>
      </c>
      <c r="T31" s="68"/>
      <c r="U31" s="68"/>
      <c r="V31" s="68"/>
      <c r="W31" s="43"/>
    </row>
    <row r="32" spans="1:23">
      <c r="A32" s="43"/>
      <c r="B32" s="54"/>
      <c r="C32" s="69" t="s">
        <v>195</v>
      </c>
      <c r="D32" s="87"/>
      <c r="E32" s="87"/>
      <c r="F32" s="104"/>
      <c r="G32" s="104"/>
      <c r="H32" s="97"/>
      <c r="I32" s="98"/>
      <c r="J32" s="98"/>
      <c r="K32" s="99"/>
      <c r="L32" s="99"/>
      <c r="M32" s="99"/>
      <c r="N32" s="99"/>
      <c r="O32" s="99"/>
      <c r="P32" s="99"/>
      <c r="Q32" s="47"/>
      <c r="R32" s="43"/>
      <c r="S32" s="68" t="str">
        <f t="shared" si="0"/>
        <v/>
      </c>
      <c r="T32" s="68"/>
      <c r="U32" s="68"/>
      <c r="V32" s="68"/>
      <c r="W32" s="43"/>
    </row>
    <row r="33" spans="1:23">
      <c r="A33" s="43"/>
      <c r="B33" s="54"/>
      <c r="C33" s="69" t="s">
        <v>196</v>
      </c>
      <c r="D33" s="87"/>
      <c r="E33" s="87"/>
      <c r="F33" s="104"/>
      <c r="G33" s="104"/>
      <c r="H33" s="97"/>
      <c r="I33" s="98"/>
      <c r="J33" s="98"/>
      <c r="K33" s="99"/>
      <c r="L33" s="99"/>
      <c r="M33" s="99"/>
      <c r="N33" s="99"/>
      <c r="O33" s="99"/>
      <c r="P33" s="99"/>
      <c r="Q33" s="47"/>
      <c r="R33" s="43"/>
      <c r="S33" s="68" t="str">
        <f t="shared" si="0"/>
        <v/>
      </c>
      <c r="T33" s="68"/>
      <c r="U33" s="68"/>
      <c r="V33" s="68"/>
      <c r="W33" s="43"/>
    </row>
    <row r="34" spans="1:23">
      <c r="A34" s="43"/>
      <c r="B34" s="54"/>
      <c r="C34" s="69" t="s">
        <v>197</v>
      </c>
      <c r="D34" s="87"/>
      <c r="E34" s="87"/>
      <c r="F34" s="104"/>
      <c r="G34" s="104"/>
      <c r="H34" s="97"/>
      <c r="I34" s="98"/>
      <c r="J34" s="98"/>
      <c r="K34" s="99"/>
      <c r="L34" s="99"/>
      <c r="M34" s="99"/>
      <c r="N34" s="99"/>
      <c r="O34" s="99"/>
      <c r="P34" s="99"/>
      <c r="Q34" s="47"/>
      <c r="R34" s="43"/>
      <c r="S34" s="68" t="str">
        <f t="shared" si="0"/>
        <v/>
      </c>
      <c r="T34" s="68"/>
      <c r="U34" s="68"/>
      <c r="V34" s="68"/>
      <c r="W34" s="43"/>
    </row>
    <row r="35" spans="1:23">
      <c r="A35" s="43"/>
      <c r="B35" s="54"/>
      <c r="C35" s="69" t="s">
        <v>198</v>
      </c>
      <c r="D35" s="87"/>
      <c r="E35" s="87"/>
      <c r="F35" s="104"/>
      <c r="G35" s="104"/>
      <c r="H35" s="97"/>
      <c r="I35" s="98"/>
      <c r="J35" s="98"/>
      <c r="K35" s="99"/>
      <c r="L35" s="99"/>
      <c r="M35" s="99"/>
      <c r="N35" s="99"/>
      <c r="O35" s="99"/>
      <c r="P35" s="99"/>
      <c r="Q35" s="47"/>
      <c r="R35" s="43"/>
      <c r="S35" s="68" t="str">
        <f t="shared" si="0"/>
        <v/>
      </c>
      <c r="T35" s="68"/>
      <c r="U35" s="68"/>
      <c r="V35" s="68"/>
      <c r="W35" s="43"/>
    </row>
    <row r="36" spans="1:23">
      <c r="A36" s="43"/>
      <c r="B36" s="54"/>
      <c r="C36" s="69" t="s">
        <v>199</v>
      </c>
      <c r="D36" s="87"/>
      <c r="E36" s="87"/>
      <c r="F36" s="104"/>
      <c r="G36" s="104"/>
      <c r="H36" s="97"/>
      <c r="I36" s="98"/>
      <c r="J36" s="98"/>
      <c r="K36" s="99"/>
      <c r="L36" s="99"/>
      <c r="M36" s="99"/>
      <c r="N36" s="99"/>
      <c r="O36" s="99"/>
      <c r="P36" s="99"/>
      <c r="Q36" s="47"/>
      <c r="R36" s="43"/>
      <c r="S36" s="68" t="str">
        <f t="shared" si="0"/>
        <v/>
      </c>
      <c r="T36" s="68"/>
      <c r="U36" s="68"/>
      <c r="V36" s="68"/>
      <c r="W36" s="43"/>
    </row>
    <row r="37" spans="1:23">
      <c r="A37" s="43"/>
      <c r="B37" s="54"/>
      <c r="C37" s="69" t="s">
        <v>200</v>
      </c>
      <c r="D37" s="87"/>
      <c r="E37" s="87"/>
      <c r="F37" s="104"/>
      <c r="G37" s="104"/>
      <c r="H37" s="97"/>
      <c r="I37" s="98"/>
      <c r="J37" s="98"/>
      <c r="K37" s="99"/>
      <c r="L37" s="99"/>
      <c r="M37" s="99"/>
      <c r="N37" s="99"/>
      <c r="O37" s="99"/>
      <c r="P37" s="99"/>
      <c r="Q37" s="47"/>
      <c r="R37" s="43"/>
      <c r="S37" s="68" t="str">
        <f t="shared" si="0"/>
        <v/>
      </c>
      <c r="T37" s="68"/>
      <c r="U37" s="68"/>
      <c r="V37" s="68"/>
      <c r="W37" s="43"/>
    </row>
    <row r="38" spans="1:23">
      <c r="A38" s="43"/>
      <c r="B38" s="54"/>
      <c r="C38" s="69" t="s">
        <v>201</v>
      </c>
      <c r="D38" s="87"/>
      <c r="E38" s="87"/>
      <c r="F38" s="104"/>
      <c r="G38" s="104"/>
      <c r="H38" s="97"/>
      <c r="I38" s="98"/>
      <c r="J38" s="98"/>
      <c r="K38" s="99"/>
      <c r="L38" s="99"/>
      <c r="M38" s="99"/>
      <c r="N38" s="99"/>
      <c r="O38" s="99"/>
      <c r="P38" s="99"/>
      <c r="Q38" s="47"/>
      <c r="R38" s="43"/>
      <c r="S38" s="68" t="str">
        <f t="shared" si="0"/>
        <v/>
      </c>
      <c r="T38" s="68"/>
      <c r="U38" s="68"/>
      <c r="V38" s="68"/>
      <c r="W38" s="43"/>
    </row>
    <row r="39" spans="1:23">
      <c r="A39" s="43"/>
      <c r="B39" s="54"/>
      <c r="C39" s="69" t="s">
        <v>202</v>
      </c>
      <c r="D39" s="87"/>
      <c r="E39" s="87"/>
      <c r="F39" s="104"/>
      <c r="G39" s="104"/>
      <c r="H39" s="97"/>
      <c r="I39" s="98"/>
      <c r="J39" s="98"/>
      <c r="K39" s="99"/>
      <c r="L39" s="99"/>
      <c r="M39" s="99"/>
      <c r="N39" s="99"/>
      <c r="O39" s="99"/>
      <c r="P39" s="99"/>
      <c r="Q39" s="47"/>
      <c r="R39" s="43"/>
      <c r="S39" s="68" t="str">
        <f t="shared" si="0"/>
        <v/>
      </c>
      <c r="T39" s="68"/>
      <c r="U39" s="68"/>
      <c r="V39" s="68"/>
      <c r="W39" s="43"/>
    </row>
    <row r="40" spans="1:23">
      <c r="A40" s="43"/>
      <c r="B40" s="54"/>
      <c r="C40" s="69" t="s">
        <v>203</v>
      </c>
      <c r="D40" s="87"/>
      <c r="E40" s="87"/>
      <c r="F40" s="104"/>
      <c r="G40" s="104"/>
      <c r="H40" s="97"/>
      <c r="I40" s="98"/>
      <c r="J40" s="98"/>
      <c r="K40" s="99"/>
      <c r="L40" s="99"/>
      <c r="M40" s="99"/>
      <c r="N40" s="99"/>
      <c r="O40" s="99"/>
      <c r="P40" s="99"/>
      <c r="Q40" s="47"/>
      <c r="R40" s="43"/>
      <c r="S40" s="68" t="str">
        <f t="shared" si="0"/>
        <v/>
      </c>
      <c r="T40" s="68"/>
      <c r="U40" s="68"/>
      <c r="V40" s="68"/>
      <c r="W40" s="43"/>
    </row>
    <row r="41" spans="1:23">
      <c r="A41" s="43"/>
      <c r="B41" s="54"/>
      <c r="C41" s="69" t="s">
        <v>204</v>
      </c>
      <c r="D41" s="87"/>
      <c r="E41" s="87"/>
      <c r="F41" s="104"/>
      <c r="G41" s="104"/>
      <c r="H41" s="97"/>
      <c r="I41" s="98"/>
      <c r="J41" s="98"/>
      <c r="K41" s="99"/>
      <c r="L41" s="99"/>
      <c r="M41" s="99"/>
      <c r="N41" s="99"/>
      <c r="O41" s="99"/>
      <c r="P41" s="99"/>
      <c r="Q41" s="47"/>
      <c r="R41" s="43"/>
      <c r="S41" s="68" t="str">
        <f t="shared" si="0"/>
        <v/>
      </c>
      <c r="T41" s="68"/>
      <c r="U41" s="68"/>
      <c r="V41" s="68"/>
      <c r="W41" s="43"/>
    </row>
    <row r="42" spans="1:23">
      <c r="A42" s="43"/>
      <c r="B42" s="54"/>
      <c r="C42" s="69" t="s">
        <v>205</v>
      </c>
      <c r="D42" s="87"/>
      <c r="E42" s="87"/>
      <c r="F42" s="104"/>
      <c r="G42" s="104"/>
      <c r="H42" s="97"/>
      <c r="I42" s="98"/>
      <c r="J42" s="98"/>
      <c r="K42" s="99"/>
      <c r="L42" s="99"/>
      <c r="M42" s="99"/>
      <c r="N42" s="99"/>
      <c r="O42" s="99"/>
      <c r="P42" s="99"/>
      <c r="Q42" s="47"/>
      <c r="R42" s="43"/>
      <c r="S42" s="68" t="str">
        <f t="shared" si="0"/>
        <v/>
      </c>
      <c r="T42" s="68"/>
      <c r="U42" s="68"/>
      <c r="V42" s="68"/>
      <c r="W42" s="43"/>
    </row>
    <row r="43" spans="1:23">
      <c r="A43" s="43"/>
      <c r="B43" s="54"/>
      <c r="C43" s="69" t="s">
        <v>206</v>
      </c>
      <c r="D43" s="87"/>
      <c r="E43" s="87"/>
      <c r="F43" s="104"/>
      <c r="G43" s="104"/>
      <c r="H43" s="97"/>
      <c r="I43" s="98"/>
      <c r="J43" s="98"/>
      <c r="K43" s="99"/>
      <c r="L43" s="99"/>
      <c r="M43" s="99"/>
      <c r="N43" s="99"/>
      <c r="O43" s="99"/>
      <c r="P43" s="99"/>
      <c r="Q43" s="47"/>
      <c r="R43" s="43"/>
      <c r="S43" s="68" t="str">
        <f t="shared" si="0"/>
        <v/>
      </c>
      <c r="T43" s="68"/>
      <c r="U43" s="68"/>
      <c r="V43" s="68"/>
      <c r="W43" s="43"/>
    </row>
    <row r="44" spans="1:23">
      <c r="A44" s="43"/>
      <c r="B44" s="54"/>
      <c r="C44" s="69" t="s">
        <v>207</v>
      </c>
      <c r="D44" s="87"/>
      <c r="E44" s="87"/>
      <c r="F44" s="104"/>
      <c r="G44" s="104"/>
      <c r="H44" s="97"/>
      <c r="I44" s="98"/>
      <c r="J44" s="98"/>
      <c r="K44" s="99"/>
      <c r="L44" s="99"/>
      <c r="M44" s="99"/>
      <c r="N44" s="99"/>
      <c r="O44" s="99"/>
      <c r="P44" s="99"/>
      <c r="Q44" s="47"/>
      <c r="R44" s="43"/>
      <c r="S44" s="68" t="str">
        <f t="shared" si="0"/>
        <v/>
      </c>
      <c r="T44" s="68"/>
      <c r="U44" s="68"/>
      <c r="V44" s="68"/>
      <c r="W44" s="43"/>
    </row>
    <row r="45" spans="1:23">
      <c r="A45" s="43"/>
      <c r="B45" s="54"/>
      <c r="C45" s="69" t="s">
        <v>208</v>
      </c>
      <c r="D45" s="87"/>
      <c r="E45" s="87"/>
      <c r="F45" s="104"/>
      <c r="G45" s="104"/>
      <c r="H45" s="97"/>
      <c r="I45" s="98"/>
      <c r="J45" s="98"/>
      <c r="K45" s="99"/>
      <c r="L45" s="99"/>
      <c r="M45" s="99"/>
      <c r="N45" s="99"/>
      <c r="O45" s="99"/>
      <c r="P45" s="99"/>
      <c r="Q45" s="47"/>
      <c r="R45" s="43"/>
      <c r="S45" s="68" t="str">
        <f t="shared" si="0"/>
        <v/>
      </c>
      <c r="T45" s="68"/>
      <c r="U45" s="68"/>
      <c r="V45" s="68"/>
      <c r="W45" s="43"/>
    </row>
    <row r="46" spans="1:23">
      <c r="A46" s="43"/>
      <c r="B46" s="54"/>
      <c r="C46" s="69" t="s">
        <v>209</v>
      </c>
      <c r="D46" s="87"/>
      <c r="E46" s="87"/>
      <c r="F46" s="104"/>
      <c r="G46" s="104"/>
      <c r="H46" s="97"/>
      <c r="I46" s="98"/>
      <c r="J46" s="98"/>
      <c r="K46" s="99"/>
      <c r="L46" s="99"/>
      <c r="M46" s="99"/>
      <c r="N46" s="99"/>
      <c r="O46" s="99"/>
      <c r="P46" s="99"/>
      <c r="Q46" s="47"/>
      <c r="R46" s="43"/>
      <c r="S46" s="68" t="str">
        <f t="shared" si="0"/>
        <v/>
      </c>
      <c r="T46" s="68"/>
      <c r="U46" s="68"/>
      <c r="V46" s="68"/>
      <c r="W46" s="43"/>
    </row>
    <row r="47" spans="1:23">
      <c r="A47" s="43"/>
      <c r="B47" s="54"/>
      <c r="C47" s="69" t="s">
        <v>210</v>
      </c>
      <c r="D47" s="87"/>
      <c r="E47" s="87"/>
      <c r="F47" s="104"/>
      <c r="G47" s="104"/>
      <c r="H47" s="97"/>
      <c r="I47" s="98"/>
      <c r="J47" s="98"/>
      <c r="K47" s="99"/>
      <c r="L47" s="99"/>
      <c r="M47" s="99"/>
      <c r="N47" s="99"/>
      <c r="O47" s="99"/>
      <c r="P47" s="99"/>
      <c r="Q47" s="47"/>
      <c r="R47" s="43"/>
      <c r="S47" s="68" t="str">
        <f t="shared" si="0"/>
        <v/>
      </c>
      <c r="T47" s="68"/>
      <c r="U47" s="68"/>
      <c r="V47" s="68"/>
      <c r="W47" s="43"/>
    </row>
    <row r="48" spans="1:23">
      <c r="A48" s="43"/>
      <c r="B48" s="54"/>
      <c r="C48" s="69" t="s">
        <v>211</v>
      </c>
      <c r="D48" s="87"/>
      <c r="E48" s="87"/>
      <c r="F48" s="104"/>
      <c r="G48" s="104"/>
      <c r="H48" s="97"/>
      <c r="I48" s="98"/>
      <c r="J48" s="98"/>
      <c r="K48" s="99"/>
      <c r="L48" s="99"/>
      <c r="M48" s="99"/>
      <c r="N48" s="99"/>
      <c r="O48" s="99"/>
      <c r="P48" s="99"/>
      <c r="Q48" s="47"/>
      <c r="R48" s="43"/>
      <c r="S48" s="68" t="str">
        <f t="shared" si="0"/>
        <v/>
      </c>
      <c r="T48" s="68"/>
      <c r="U48" s="68"/>
      <c r="V48" s="68"/>
      <c r="W48" s="43"/>
    </row>
    <row r="49" spans="1:23">
      <c r="A49" s="43"/>
      <c r="B49" s="54"/>
      <c r="C49" s="69" t="s">
        <v>212</v>
      </c>
      <c r="D49" s="87"/>
      <c r="E49" s="87"/>
      <c r="F49" s="104"/>
      <c r="G49" s="104"/>
      <c r="H49" s="97"/>
      <c r="I49" s="98"/>
      <c r="J49" s="98"/>
      <c r="K49" s="99"/>
      <c r="L49" s="99"/>
      <c r="M49" s="99"/>
      <c r="N49" s="99"/>
      <c r="O49" s="99"/>
      <c r="P49" s="99"/>
      <c r="Q49" s="47"/>
      <c r="R49" s="43"/>
      <c r="S49" s="68" t="str">
        <f t="shared" si="0"/>
        <v/>
      </c>
      <c r="T49" s="68"/>
      <c r="U49" s="68"/>
      <c r="V49" s="68"/>
      <c r="W49" s="43"/>
    </row>
    <row r="50" spans="1:23">
      <c r="A50" s="43"/>
      <c r="B50" s="54"/>
      <c r="C50" s="69" t="s">
        <v>213</v>
      </c>
      <c r="D50" s="87"/>
      <c r="E50" s="87"/>
      <c r="F50" s="104"/>
      <c r="G50" s="104"/>
      <c r="H50" s="97"/>
      <c r="I50" s="98"/>
      <c r="J50" s="98"/>
      <c r="K50" s="99"/>
      <c r="L50" s="99"/>
      <c r="M50" s="99"/>
      <c r="N50" s="99"/>
      <c r="O50" s="99"/>
      <c r="P50" s="99"/>
      <c r="Q50" s="47"/>
      <c r="R50" s="43"/>
      <c r="S50" s="68" t="str">
        <f t="shared" si="0"/>
        <v/>
      </c>
      <c r="T50" s="68"/>
      <c r="U50" s="68"/>
      <c r="V50" s="68"/>
      <c r="W50" s="43"/>
    </row>
    <row r="51" spans="1:23">
      <c r="A51" s="43"/>
      <c r="B51" s="54"/>
      <c r="C51" s="69" t="s">
        <v>214</v>
      </c>
      <c r="D51" s="87"/>
      <c r="E51" s="87"/>
      <c r="F51" s="104"/>
      <c r="G51" s="104"/>
      <c r="H51" s="97"/>
      <c r="I51" s="98"/>
      <c r="J51" s="98"/>
      <c r="K51" s="99"/>
      <c r="L51" s="99"/>
      <c r="M51" s="99"/>
      <c r="N51" s="99"/>
      <c r="O51" s="99"/>
      <c r="P51" s="99"/>
      <c r="Q51" s="47"/>
      <c r="R51" s="43"/>
      <c r="S51" s="68" t="str">
        <f t="shared" si="0"/>
        <v/>
      </c>
      <c r="T51" s="68"/>
      <c r="U51" s="68"/>
      <c r="V51" s="68"/>
      <c r="W51" s="43"/>
    </row>
    <row r="52" spans="1:23">
      <c r="A52" s="43"/>
      <c r="B52" s="54"/>
      <c r="C52" s="69" t="s">
        <v>215</v>
      </c>
      <c r="D52" s="87"/>
      <c r="E52" s="87"/>
      <c r="F52" s="104"/>
      <c r="G52" s="104"/>
      <c r="H52" s="97"/>
      <c r="I52" s="98"/>
      <c r="J52" s="98"/>
      <c r="K52" s="99"/>
      <c r="L52" s="99"/>
      <c r="M52" s="99"/>
      <c r="N52" s="99"/>
      <c r="O52" s="99"/>
      <c r="P52" s="99"/>
      <c r="Q52" s="47"/>
      <c r="R52" s="43"/>
      <c r="S52" s="68" t="str">
        <f t="shared" si="0"/>
        <v/>
      </c>
      <c r="T52" s="68"/>
      <c r="U52" s="68"/>
      <c r="V52" s="68"/>
      <c r="W52" s="43"/>
    </row>
    <row r="53" spans="1:23">
      <c r="A53" s="43"/>
      <c r="B53" s="54"/>
      <c r="C53" s="65"/>
      <c r="D53" s="65"/>
      <c r="E53" s="65"/>
      <c r="F53" s="65"/>
      <c r="G53" s="65"/>
      <c r="H53" s="65"/>
      <c r="I53" s="65"/>
      <c r="J53" s="65"/>
      <c r="K53" s="65"/>
      <c r="L53" s="65"/>
      <c r="M53" s="65"/>
      <c r="N53" s="65"/>
      <c r="O53" s="65"/>
      <c r="P53" s="65"/>
      <c r="Q53" s="47"/>
      <c r="R53" s="43"/>
      <c r="S53" s="43"/>
      <c r="T53" s="43"/>
      <c r="U53" s="43"/>
      <c r="V53" s="43"/>
      <c r="W53" s="43"/>
    </row>
    <row r="54" spans="1:23">
      <c r="A54" s="43"/>
      <c r="B54" s="54"/>
      <c r="C54" s="67" t="s">
        <v>132</v>
      </c>
      <c r="D54" s="57"/>
      <c r="E54" s="57"/>
      <c r="F54" s="57"/>
      <c r="G54" s="57"/>
      <c r="H54" s="57"/>
      <c r="I54" s="57"/>
      <c r="J54" s="57"/>
      <c r="K54" s="57"/>
      <c r="L54" s="57"/>
      <c r="M54" s="57"/>
      <c r="N54" s="57"/>
      <c r="O54" s="57"/>
      <c r="P54" s="57"/>
      <c r="Q54" s="47"/>
      <c r="R54" s="43"/>
      <c r="S54" s="43"/>
      <c r="T54" s="43"/>
      <c r="U54" s="43"/>
      <c r="V54" s="43"/>
      <c r="W54" s="43"/>
    </row>
    <row r="55" spans="1:23">
      <c r="A55" s="43"/>
      <c r="B55" s="54"/>
      <c r="C55" s="60">
        <f t="shared" ref="C55:C60" si="1">COUNTIFS($D$13:$D$52,$D55,$E$13:$E$52,$E55)</f>
        <v>0</v>
      </c>
      <c r="D55" s="65" t="s">
        <v>133</v>
      </c>
      <c r="E55" s="65" t="s">
        <v>134</v>
      </c>
      <c r="F55" s="66"/>
      <c r="G55" s="65"/>
      <c r="H55" s="64"/>
      <c r="I55" s="59">
        <f t="shared" ref="I55:P60" si="2">SUMIFS(I$13:I$52,$D$13:$D$52,$D55,$E$13:$E$52,$E55)</f>
        <v>0</v>
      </c>
      <c r="J55" s="59">
        <f t="shared" si="2"/>
        <v>0</v>
      </c>
      <c r="K55" s="58">
        <f t="shared" si="2"/>
        <v>0</v>
      </c>
      <c r="L55" s="58">
        <f t="shared" si="2"/>
        <v>0</v>
      </c>
      <c r="M55" s="58">
        <f t="shared" si="2"/>
        <v>0</v>
      </c>
      <c r="N55" s="58">
        <f t="shared" si="2"/>
        <v>0</v>
      </c>
      <c r="O55" s="58">
        <f t="shared" si="2"/>
        <v>0</v>
      </c>
      <c r="P55" s="58">
        <f t="shared" si="2"/>
        <v>0</v>
      </c>
      <c r="Q55" s="47"/>
      <c r="R55" s="43"/>
      <c r="S55" s="43"/>
      <c r="T55" s="43"/>
      <c r="U55" s="43"/>
      <c r="V55" s="43"/>
      <c r="W55" s="43"/>
    </row>
    <row r="56" spans="1:23">
      <c r="A56" s="43"/>
      <c r="B56" s="54"/>
      <c r="C56" s="63">
        <f t="shared" si="1"/>
        <v>0</v>
      </c>
      <c r="D56" s="57" t="s">
        <v>133</v>
      </c>
      <c r="E56" s="57" t="s">
        <v>135</v>
      </c>
      <c r="F56" s="57"/>
      <c r="G56" s="57"/>
      <c r="H56" s="47"/>
      <c r="I56" s="62">
        <f t="shared" si="2"/>
        <v>0</v>
      </c>
      <c r="J56" s="62">
        <f t="shared" si="2"/>
        <v>0</v>
      </c>
      <c r="K56" s="61">
        <f t="shared" si="2"/>
        <v>0</v>
      </c>
      <c r="L56" s="61">
        <f t="shared" si="2"/>
        <v>0</v>
      </c>
      <c r="M56" s="61">
        <f t="shared" si="2"/>
        <v>0</v>
      </c>
      <c r="N56" s="61">
        <f t="shared" si="2"/>
        <v>0</v>
      </c>
      <c r="O56" s="61">
        <f t="shared" si="2"/>
        <v>0</v>
      </c>
      <c r="P56" s="61">
        <f t="shared" si="2"/>
        <v>0</v>
      </c>
      <c r="Q56" s="47"/>
      <c r="R56" s="43"/>
      <c r="S56" s="43"/>
      <c r="T56" s="43"/>
      <c r="U56" s="43"/>
      <c r="V56" s="43"/>
      <c r="W56" s="43"/>
    </row>
    <row r="57" spans="1:23">
      <c r="A57" s="43"/>
      <c r="B57" s="54"/>
      <c r="C57" s="63">
        <f t="shared" si="1"/>
        <v>0</v>
      </c>
      <c r="D57" s="57" t="s">
        <v>136</v>
      </c>
      <c r="E57" s="57" t="s">
        <v>134</v>
      </c>
      <c r="F57" s="57"/>
      <c r="G57" s="57"/>
      <c r="H57" s="47"/>
      <c r="I57" s="62">
        <f t="shared" si="2"/>
        <v>0</v>
      </c>
      <c r="J57" s="62">
        <f t="shared" si="2"/>
        <v>0</v>
      </c>
      <c r="K57" s="61">
        <f t="shared" si="2"/>
        <v>0</v>
      </c>
      <c r="L57" s="61">
        <f t="shared" si="2"/>
        <v>0</v>
      </c>
      <c r="M57" s="61">
        <f t="shared" si="2"/>
        <v>0</v>
      </c>
      <c r="N57" s="61">
        <f t="shared" si="2"/>
        <v>0</v>
      </c>
      <c r="O57" s="61">
        <f t="shared" si="2"/>
        <v>0</v>
      </c>
      <c r="P57" s="61">
        <f t="shared" si="2"/>
        <v>0</v>
      </c>
      <c r="Q57" s="47"/>
      <c r="R57" s="43"/>
      <c r="S57" s="43"/>
      <c r="T57" s="43"/>
      <c r="U57" s="43"/>
      <c r="V57" s="43"/>
      <c r="W57" s="43"/>
    </row>
    <row r="58" spans="1:23">
      <c r="A58" s="43"/>
      <c r="B58" s="54"/>
      <c r="C58" s="63">
        <f t="shared" si="1"/>
        <v>0</v>
      </c>
      <c r="D58" s="57" t="s">
        <v>136</v>
      </c>
      <c r="E58" s="57" t="s">
        <v>135</v>
      </c>
      <c r="F58" s="57"/>
      <c r="G58" s="57"/>
      <c r="H58" s="47"/>
      <c r="I58" s="62">
        <f t="shared" si="2"/>
        <v>0</v>
      </c>
      <c r="J58" s="62">
        <f t="shared" si="2"/>
        <v>0</v>
      </c>
      <c r="K58" s="61">
        <f t="shared" si="2"/>
        <v>0</v>
      </c>
      <c r="L58" s="61">
        <f t="shared" si="2"/>
        <v>0</v>
      </c>
      <c r="M58" s="61">
        <f t="shared" si="2"/>
        <v>0</v>
      </c>
      <c r="N58" s="61">
        <f t="shared" si="2"/>
        <v>0</v>
      </c>
      <c r="O58" s="61">
        <f t="shared" si="2"/>
        <v>0</v>
      </c>
      <c r="P58" s="61">
        <f t="shared" si="2"/>
        <v>0</v>
      </c>
      <c r="Q58" s="47"/>
      <c r="R58" s="43"/>
      <c r="S58" s="43"/>
      <c r="T58" s="43"/>
      <c r="U58" s="43"/>
      <c r="V58" s="43"/>
      <c r="W58" s="43"/>
    </row>
    <row r="59" spans="1:23">
      <c r="A59" s="43"/>
      <c r="B59" s="54"/>
      <c r="C59" s="63">
        <f t="shared" si="1"/>
        <v>0</v>
      </c>
      <c r="D59" s="57" t="s">
        <v>137</v>
      </c>
      <c r="E59" s="57" t="s">
        <v>134</v>
      </c>
      <c r="F59" s="57"/>
      <c r="G59" s="57"/>
      <c r="H59" s="47"/>
      <c r="I59" s="62">
        <f t="shared" si="2"/>
        <v>0</v>
      </c>
      <c r="J59" s="62">
        <f t="shared" si="2"/>
        <v>0</v>
      </c>
      <c r="K59" s="61">
        <f t="shared" si="2"/>
        <v>0</v>
      </c>
      <c r="L59" s="61">
        <f t="shared" si="2"/>
        <v>0</v>
      </c>
      <c r="M59" s="61">
        <f t="shared" si="2"/>
        <v>0</v>
      </c>
      <c r="N59" s="61">
        <f t="shared" si="2"/>
        <v>0</v>
      </c>
      <c r="O59" s="61">
        <f t="shared" si="2"/>
        <v>0</v>
      </c>
      <c r="P59" s="61">
        <f t="shared" si="2"/>
        <v>0</v>
      </c>
      <c r="Q59" s="47"/>
      <c r="R59" s="43"/>
      <c r="S59" s="43"/>
      <c r="T59" s="43"/>
      <c r="U59" s="43"/>
      <c r="V59" s="43"/>
      <c r="W59" s="43"/>
    </row>
    <row r="60" spans="1:23">
      <c r="A60" s="43"/>
      <c r="B60" s="54"/>
      <c r="C60" s="53">
        <f t="shared" si="1"/>
        <v>0</v>
      </c>
      <c r="D60" s="45" t="s">
        <v>137</v>
      </c>
      <c r="E60" s="45" t="s">
        <v>135</v>
      </c>
      <c r="F60" s="45"/>
      <c r="G60" s="45"/>
      <c r="H60" s="44"/>
      <c r="I60" s="56">
        <f t="shared" si="2"/>
        <v>0</v>
      </c>
      <c r="J60" s="56">
        <f t="shared" si="2"/>
        <v>0</v>
      </c>
      <c r="K60" s="55">
        <f t="shared" si="2"/>
        <v>0</v>
      </c>
      <c r="L60" s="55">
        <f t="shared" si="2"/>
        <v>0</v>
      </c>
      <c r="M60" s="55">
        <f t="shared" si="2"/>
        <v>0</v>
      </c>
      <c r="N60" s="55">
        <f t="shared" si="2"/>
        <v>0</v>
      </c>
      <c r="O60" s="55">
        <f t="shared" si="2"/>
        <v>0</v>
      </c>
      <c r="P60" s="55">
        <f t="shared" si="2"/>
        <v>0</v>
      </c>
      <c r="Q60" s="47"/>
      <c r="R60" s="43"/>
      <c r="S60" s="43"/>
      <c r="T60" s="43"/>
      <c r="U60" s="43"/>
      <c r="V60" s="43"/>
      <c r="W60" s="43"/>
    </row>
    <row r="61" spans="1:23">
      <c r="A61" s="43"/>
      <c r="B61" s="54"/>
      <c r="C61" s="60">
        <f>COUNTIFS($E$13:$E$52,$E61)</f>
        <v>0</v>
      </c>
      <c r="D61" s="57" t="s">
        <v>138</v>
      </c>
      <c r="E61" s="57" t="s">
        <v>134</v>
      </c>
      <c r="F61" s="57"/>
      <c r="G61" s="57"/>
      <c r="H61" s="47"/>
      <c r="I61" s="59">
        <f t="shared" ref="I61:P62" si="3">SUMIFS(I$13:I$52,$E$13:$E$52,$E61)</f>
        <v>0</v>
      </c>
      <c r="J61" s="59">
        <f t="shared" si="3"/>
        <v>0</v>
      </c>
      <c r="K61" s="58">
        <f t="shared" si="3"/>
        <v>0</v>
      </c>
      <c r="L61" s="58">
        <f t="shared" si="3"/>
        <v>0</v>
      </c>
      <c r="M61" s="58">
        <f t="shared" si="3"/>
        <v>0</v>
      </c>
      <c r="N61" s="58">
        <f t="shared" si="3"/>
        <v>0</v>
      </c>
      <c r="O61" s="58">
        <f t="shared" si="3"/>
        <v>0</v>
      </c>
      <c r="P61" s="58">
        <f t="shared" si="3"/>
        <v>0</v>
      </c>
      <c r="Q61" s="47"/>
      <c r="R61" s="43"/>
      <c r="S61" s="43"/>
      <c r="T61" s="43"/>
      <c r="U61" s="43"/>
      <c r="V61" s="43"/>
      <c r="W61" s="43"/>
    </row>
    <row r="62" spans="1:23">
      <c r="A62" s="43"/>
      <c r="B62" s="54"/>
      <c r="C62" s="53">
        <f>COUNTIFS($E$13:$E$52,$E62)</f>
        <v>0</v>
      </c>
      <c r="D62" s="57" t="s">
        <v>138</v>
      </c>
      <c r="E62" s="45" t="s">
        <v>135</v>
      </c>
      <c r="F62" s="57"/>
      <c r="G62" s="57"/>
      <c r="H62" s="47"/>
      <c r="I62" s="56">
        <f t="shared" si="3"/>
        <v>0</v>
      </c>
      <c r="J62" s="56">
        <f t="shared" si="3"/>
        <v>0</v>
      </c>
      <c r="K62" s="55">
        <f t="shared" si="3"/>
        <v>0</v>
      </c>
      <c r="L62" s="55">
        <f t="shared" si="3"/>
        <v>0</v>
      </c>
      <c r="M62" s="55">
        <f t="shared" si="3"/>
        <v>0</v>
      </c>
      <c r="N62" s="55">
        <f t="shared" si="3"/>
        <v>0</v>
      </c>
      <c r="O62" s="55">
        <f t="shared" si="3"/>
        <v>0</v>
      </c>
      <c r="P62" s="55">
        <f t="shared" si="3"/>
        <v>0</v>
      </c>
      <c r="Q62" s="47"/>
      <c r="R62" s="43"/>
      <c r="S62" s="43"/>
      <c r="T62" s="43"/>
      <c r="U62" s="43"/>
      <c r="V62" s="43"/>
      <c r="W62" s="43"/>
    </row>
    <row r="63" spans="1:23">
      <c r="A63" s="43"/>
      <c r="B63" s="54"/>
      <c r="C63" s="53">
        <f>SUM(C55:C60)</f>
        <v>0</v>
      </c>
      <c r="D63" s="52" t="s">
        <v>139</v>
      </c>
      <c r="E63" s="51"/>
      <c r="F63" s="51"/>
      <c r="G63" s="51"/>
      <c r="H63" s="50"/>
      <c r="I63" s="49">
        <f t="shared" ref="I63:P63" si="4">SUM(I55:I60)</f>
        <v>0</v>
      </c>
      <c r="J63" s="49">
        <f t="shared" si="4"/>
        <v>0</v>
      </c>
      <c r="K63" s="48">
        <f t="shared" si="4"/>
        <v>0</v>
      </c>
      <c r="L63" s="48">
        <f t="shared" si="4"/>
        <v>0</v>
      </c>
      <c r="M63" s="48">
        <f t="shared" si="4"/>
        <v>0</v>
      </c>
      <c r="N63" s="48">
        <f t="shared" si="4"/>
        <v>0</v>
      </c>
      <c r="O63" s="48">
        <f t="shared" si="4"/>
        <v>0</v>
      </c>
      <c r="P63" s="48">
        <f t="shared" si="4"/>
        <v>0</v>
      </c>
      <c r="Q63" s="47"/>
      <c r="R63" s="43"/>
      <c r="S63" s="43"/>
      <c r="T63" s="43"/>
      <c r="U63" s="43"/>
      <c r="V63" s="43"/>
      <c r="W63" s="43"/>
    </row>
    <row r="64" spans="1:23">
      <c r="A64" s="43"/>
      <c r="B64" s="46"/>
      <c r="C64" s="45"/>
      <c r="D64" s="45"/>
      <c r="E64" s="45"/>
      <c r="F64" s="45"/>
      <c r="G64" s="45"/>
      <c r="H64" s="45"/>
      <c r="I64" s="45"/>
      <c r="J64" s="45"/>
      <c r="K64" s="45"/>
      <c r="L64" s="45"/>
      <c r="M64" s="45"/>
      <c r="N64" s="45"/>
      <c r="O64" s="45"/>
      <c r="P64" s="45"/>
      <c r="Q64" s="44"/>
      <c r="R64" s="43"/>
      <c r="S64" s="43"/>
      <c r="T64" s="43"/>
      <c r="U64" s="43"/>
      <c r="V64" s="43"/>
      <c r="W64" s="43"/>
    </row>
    <row r="65" spans="1:23">
      <c r="A65" s="43"/>
      <c r="B65" s="43"/>
      <c r="C65" s="43"/>
      <c r="D65" s="43"/>
      <c r="E65" s="43"/>
      <c r="F65" s="43"/>
      <c r="G65" s="43"/>
      <c r="H65" s="43"/>
      <c r="I65" s="43"/>
      <c r="J65" s="43"/>
      <c r="K65" s="43"/>
      <c r="L65" s="43"/>
      <c r="M65" s="43"/>
      <c r="N65" s="43"/>
      <c r="O65" s="43"/>
      <c r="P65" s="43"/>
      <c r="Q65" s="43"/>
      <c r="R65" s="43"/>
      <c r="S65" s="43"/>
      <c r="T65" s="43"/>
      <c r="U65" s="43"/>
      <c r="V65" s="43"/>
      <c r="W65" s="43"/>
    </row>
    <row r="66" spans="1:23">
      <c r="A66" s="43"/>
      <c r="B66" s="43"/>
      <c r="C66" s="43"/>
      <c r="D66" s="43"/>
      <c r="E66" s="43"/>
      <c r="F66" s="43"/>
      <c r="G66" s="43"/>
      <c r="H66" s="43"/>
      <c r="I66" s="43"/>
      <c r="J66" s="43"/>
      <c r="K66" s="43"/>
      <c r="L66" s="43"/>
      <c r="M66" s="43"/>
      <c r="N66" s="43"/>
      <c r="O66" s="43"/>
      <c r="P66" s="43"/>
      <c r="Q66" s="43"/>
      <c r="R66" s="43"/>
      <c r="S66" s="43"/>
      <c r="T66" s="43"/>
      <c r="U66" s="43"/>
      <c r="V66" s="43"/>
      <c r="W66" s="43"/>
    </row>
  </sheetData>
  <sheetProtection algorithmName="SHA-512" hashValue="oKn/2ewOmIj9vhzZXeHtnzBOFE3oj4p1taHNzYV8ZMabWxbUinTvNhCrcoGHWNvvZJGMnalGjv35LYY22TFkCA==" saltValue="GuAHNqYV1injWoikKhHTWQ==" spinCount="100000" sheet="1" formatColumns="0" formatRows="0" selectLockedCells="1"/>
  <mergeCells count="9">
    <mergeCell ref="H10:P10"/>
    <mergeCell ref="C3:P3"/>
    <mergeCell ref="C4:P4"/>
    <mergeCell ref="C5:P5"/>
    <mergeCell ref="C6:P6"/>
    <mergeCell ref="C7:P7"/>
    <mergeCell ref="H9:P9"/>
    <mergeCell ref="E10:F10"/>
    <mergeCell ref="E9:F9"/>
  </mergeCells>
  <dataValidations count="8">
    <dataValidation type="list" allowBlank="1" showInputMessage="1" showErrorMessage="1" prompt="Select Time Period from drop-down menu" sqref="E13:E52" xr:uid="{B0E45B78-0075-FF4B-ABDA-CA0BD194C567}">
      <formula1>"Through 3rd Year of CDT,Remainder of Contract Delivery Term"</formula1>
    </dataValidation>
    <dataValidation type="list" allowBlank="1" showInputMessage="1" showErrorMessage="1" prompt="Select Phase from drop-down menu" sqref="D13:D52" xr:uid="{2F30B89D-2371-4045-A2E2-D0340811D5C1}">
      <formula1>"Development,Construction,Operation"</formula1>
    </dataValidation>
    <dataValidation type="date" allowBlank="1" showInputMessage="1" showErrorMessage="1" prompt="Enter the first calendar year and month in which the economic benefit is expected to accrue." sqref="F13:F52" xr:uid="{664AAE69-499A-45B2-868D-8CB491973B4B}">
      <formula1>44197</formula1>
      <formula2>56219</formula2>
    </dataValidation>
    <dataValidation type="date" allowBlank="1" showInputMessage="1" showErrorMessage="1" prompt="Enter the last calendar year and month in which the economic benefit is expected to accrue, cannot be after 2053 for a 25-year Contract Tenor._x000a_" sqref="G13:G52" xr:uid="{4C5B42C6-C2EE-4544-B086-EF30372D3D6C}">
      <formula1>DATE(YEAR(F13),MONTH(F13)+1,DAY(F13))</formula1>
      <formula2>56219</formula2>
    </dataValidation>
    <dataValidation type="decimal" operator="lessThanOrEqual" allowBlank="1" showInputMessage="1" showErrorMessage="1" error="DAC Net Expenditures cannot exceeed total Net Expenditures in Column I." sqref="J13:J52" xr:uid="{0C58E525-01AF-4D4F-AF39-080C935DAE86}">
      <formula1>$I13</formula1>
    </dataValidation>
    <dataValidation type="decimal" operator="lessThanOrEqual" allowBlank="1" showInputMessage="1" showErrorMessage="1" error="DAC Short-term Direct Job Creation cannot exceeed total Short-term Direct Job Creation in Column K." sqref="L13:L52" xr:uid="{89E69643-4C93-4549-80BB-E3DED41C1180}">
      <formula1>$K13</formula1>
    </dataValidation>
    <dataValidation type="decimal" operator="lessThanOrEqual" allowBlank="1" showInputMessage="1" showErrorMessage="1" error="DAC Short-term Direct Job Creation cannot exceeed total Short-term Direct Job Creation in Column M." sqref="N13:N52" xr:uid="{7EF084FE-0954-B846-A841-435C7D571C49}">
      <formula1>$M13</formula1>
    </dataValidation>
    <dataValidation type="decimal" operator="lessThanOrEqual" allowBlank="1" showInputMessage="1" showErrorMessage="1" error="DAC Long-term Direct Job Creation cannot exceeed total Long-term Direct Job Creation in Column O." sqref="P13:P52" xr:uid="{F839198A-9D4C-9448-95C7-828428119033}">
      <formula1>$O13</formula1>
    </dataValidation>
  </dataValidations>
  <pageMargins left="0.7" right="0.7" top="0.75" bottom="0.75" header="0.3" footer="0.3"/>
  <pageSetup scale="47"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BD0E-6380-DE4D-8654-1F42D03EA91E}">
  <sheetPr>
    <pageSetUpPr fitToPage="1"/>
  </sheetPr>
  <dimension ref="A1:Q34"/>
  <sheetViews>
    <sheetView zoomScaleNormal="100" workbookViewId="0">
      <selection activeCell="K32" sqref="K32"/>
    </sheetView>
  </sheetViews>
  <sheetFormatPr defaultColWidth="8.875" defaultRowHeight="15"/>
  <cols>
    <col min="1" max="1" width="4.625" style="42" customWidth="1"/>
    <col min="2" max="2" width="3.875" style="42" customWidth="1"/>
    <col min="3" max="3" width="8.875" style="42"/>
    <col min="4" max="4" width="13.125" style="42" customWidth="1"/>
    <col min="5" max="5" width="35.875" style="42" bestFit="1" customWidth="1"/>
    <col min="6" max="6" width="10" style="42" customWidth="1"/>
    <col min="7" max="7" width="10.125" style="42" customWidth="1"/>
    <col min="8" max="8" width="43" style="42" customWidth="1"/>
    <col min="9" max="9" width="31.875" style="42" customWidth="1"/>
    <col min="10" max="10" width="17.5" style="42" customWidth="1"/>
    <col min="11" max="11" width="14.5" style="42" customWidth="1"/>
    <col min="12" max="12" width="3.875" style="42" customWidth="1"/>
    <col min="13" max="13" width="5" style="42" customWidth="1"/>
    <col min="14" max="16384" width="8.875" style="42"/>
  </cols>
  <sheetData>
    <row r="1" spans="1:17">
      <c r="A1" s="43"/>
      <c r="B1" s="43"/>
      <c r="C1" s="43"/>
      <c r="D1" s="43"/>
      <c r="E1" s="43"/>
      <c r="F1" s="43"/>
      <c r="G1" s="43"/>
      <c r="H1" s="43"/>
      <c r="I1" s="43"/>
      <c r="J1" s="43"/>
      <c r="K1" s="43"/>
      <c r="L1" s="43"/>
      <c r="M1" s="43"/>
      <c r="N1" s="43"/>
      <c r="O1" s="43"/>
      <c r="P1" s="43"/>
      <c r="Q1" s="43"/>
    </row>
    <row r="2" spans="1:17" ht="15.75">
      <c r="A2" s="43"/>
      <c r="B2" s="80"/>
      <c r="C2" s="79"/>
      <c r="D2" s="79"/>
      <c r="E2" s="79"/>
      <c r="F2" s="79"/>
      <c r="G2" s="79"/>
      <c r="H2" s="78"/>
      <c r="I2" s="78"/>
      <c r="J2" s="78"/>
      <c r="K2" s="78"/>
      <c r="L2" s="64"/>
      <c r="M2" s="43"/>
      <c r="N2" s="43"/>
      <c r="O2" s="43"/>
      <c r="P2" s="43"/>
      <c r="Q2" s="43"/>
    </row>
    <row r="3" spans="1:17" ht="18.75">
      <c r="A3" s="43"/>
      <c r="B3" s="218" t="s">
        <v>0</v>
      </c>
      <c r="C3" s="211"/>
      <c r="D3" s="211"/>
      <c r="E3" s="211"/>
      <c r="F3" s="211"/>
      <c r="G3" s="211"/>
      <c r="H3" s="211"/>
      <c r="I3" s="211"/>
      <c r="J3" s="211"/>
      <c r="K3" s="211"/>
      <c r="L3" s="219"/>
      <c r="M3" s="43"/>
      <c r="N3" s="43"/>
      <c r="O3" s="43"/>
      <c r="P3" s="43"/>
      <c r="Q3" s="43"/>
    </row>
    <row r="4" spans="1:17" ht="15.75">
      <c r="A4" s="43"/>
      <c r="B4" s="220" t="str">
        <f>'User Guide'!C4</f>
        <v>NYSERDA RFP No. T4RFP21-1</v>
      </c>
      <c r="C4" s="212"/>
      <c r="D4" s="212"/>
      <c r="E4" s="212"/>
      <c r="F4" s="212"/>
      <c r="G4" s="212"/>
      <c r="H4" s="212"/>
      <c r="I4" s="212"/>
      <c r="J4" s="212"/>
      <c r="K4" s="212"/>
      <c r="L4" s="221"/>
      <c r="M4" s="43"/>
      <c r="N4" s="43"/>
      <c r="O4" s="43"/>
      <c r="P4" s="43"/>
      <c r="Q4" s="43"/>
    </row>
    <row r="5" spans="1:17" ht="15.75">
      <c r="A5" s="43"/>
      <c r="B5" s="135"/>
      <c r="C5" s="212" t="s">
        <v>140</v>
      </c>
      <c r="D5" s="212"/>
      <c r="E5" s="212"/>
      <c r="F5" s="212"/>
      <c r="G5" s="212"/>
      <c r="H5" s="212"/>
      <c r="I5" s="212"/>
      <c r="J5" s="212"/>
      <c r="K5" s="212"/>
      <c r="L5" s="136"/>
      <c r="M5" s="43"/>
      <c r="N5" s="43"/>
      <c r="O5" s="43"/>
      <c r="P5" s="43"/>
      <c r="Q5" s="43"/>
    </row>
    <row r="6" spans="1:17">
      <c r="A6" s="43"/>
      <c r="B6" s="222" t="s">
        <v>147</v>
      </c>
      <c r="C6" s="213"/>
      <c r="D6" s="213"/>
      <c r="E6" s="213"/>
      <c r="F6" s="213"/>
      <c r="G6" s="213"/>
      <c r="H6" s="213"/>
      <c r="I6" s="213"/>
      <c r="J6" s="213"/>
      <c r="K6" s="213"/>
      <c r="L6" s="223"/>
      <c r="M6" s="43"/>
      <c r="N6" s="43"/>
      <c r="O6" s="43"/>
      <c r="P6" s="43"/>
      <c r="Q6" s="43"/>
    </row>
    <row r="7" spans="1:17" ht="16.5" customHeight="1">
      <c r="A7" s="43"/>
      <c r="B7" s="222" t="s">
        <v>148</v>
      </c>
      <c r="C7" s="213"/>
      <c r="D7" s="213"/>
      <c r="E7" s="213"/>
      <c r="F7" s="213"/>
      <c r="G7" s="213"/>
      <c r="H7" s="213"/>
      <c r="I7" s="213"/>
      <c r="J7" s="213"/>
      <c r="K7" s="213"/>
      <c r="L7" s="223"/>
      <c r="M7" s="43"/>
      <c r="N7" s="43"/>
      <c r="O7" s="43"/>
      <c r="P7" s="43"/>
      <c r="Q7" s="43"/>
    </row>
    <row r="8" spans="1:17">
      <c r="A8" s="43"/>
      <c r="B8" s="75"/>
      <c r="C8" s="83"/>
      <c r="D8" s="83"/>
      <c r="E8" s="83"/>
      <c r="F8" s="83"/>
      <c r="G8" s="83"/>
      <c r="H8" s="57"/>
      <c r="I8" s="57"/>
      <c r="J8" s="57"/>
      <c r="K8" s="57"/>
      <c r="L8" s="47"/>
      <c r="M8" s="43"/>
      <c r="N8" s="43"/>
      <c r="O8" s="43"/>
      <c r="P8" s="43"/>
      <c r="Q8" s="43"/>
    </row>
    <row r="9" spans="1:17" ht="15" customHeight="1">
      <c r="A9" s="43"/>
      <c r="B9" s="75"/>
      <c r="C9" s="57" t="s">
        <v>4</v>
      </c>
      <c r="D9" s="57"/>
      <c r="E9" s="214">
        <f>Proposer_Name</f>
        <v>0</v>
      </c>
      <c r="F9" s="214"/>
      <c r="G9" s="57"/>
      <c r="H9" s="217"/>
      <c r="I9" s="217"/>
      <c r="J9" s="217"/>
      <c r="K9" s="217"/>
      <c r="L9" s="47"/>
      <c r="M9" s="43"/>
      <c r="N9" s="68" t="s">
        <v>77</v>
      </c>
      <c r="O9" s="43"/>
      <c r="P9" s="43"/>
      <c r="Q9" s="43"/>
    </row>
    <row r="10" spans="1:17" ht="15" customHeight="1">
      <c r="A10" s="43"/>
      <c r="B10" s="75"/>
      <c r="C10" s="86" t="s">
        <v>7</v>
      </c>
      <c r="D10" s="57"/>
      <c r="E10" s="215">
        <f>Project_Name</f>
        <v>0</v>
      </c>
      <c r="F10" s="215"/>
      <c r="G10" s="74"/>
      <c r="H10" s="217"/>
      <c r="I10" s="217"/>
      <c r="J10" s="217"/>
      <c r="K10" s="217"/>
      <c r="L10" s="47"/>
      <c r="M10" s="43"/>
      <c r="N10" s="68" t="s">
        <v>77</v>
      </c>
      <c r="O10" s="43"/>
      <c r="P10" s="43"/>
      <c r="Q10" s="43"/>
    </row>
    <row r="11" spans="1:17">
      <c r="A11" s="43"/>
      <c r="B11" s="54"/>
      <c r="C11" s="73"/>
      <c r="D11" s="73"/>
      <c r="E11" s="57"/>
      <c r="F11" s="73"/>
      <c r="G11" s="57"/>
      <c r="H11" s="57"/>
      <c r="I11" s="57"/>
      <c r="J11" s="57"/>
      <c r="K11" s="74"/>
      <c r="L11" s="47"/>
      <c r="M11" s="43"/>
      <c r="N11" s="43"/>
      <c r="O11" s="43"/>
      <c r="P11" s="43"/>
      <c r="Q11" s="43"/>
    </row>
    <row r="12" spans="1:17" ht="30" customHeight="1">
      <c r="A12" s="43"/>
      <c r="B12" s="54"/>
      <c r="C12" s="71" t="s">
        <v>149</v>
      </c>
      <c r="D12" s="70" t="s">
        <v>150</v>
      </c>
      <c r="E12" s="72" t="s">
        <v>80</v>
      </c>
      <c r="F12" s="71" t="s">
        <v>81</v>
      </c>
      <c r="G12" s="71" t="s">
        <v>82</v>
      </c>
      <c r="H12" s="71" t="s">
        <v>151</v>
      </c>
      <c r="I12" s="70" t="s">
        <v>152</v>
      </c>
      <c r="J12" s="71" t="s">
        <v>153</v>
      </c>
      <c r="K12" s="71" t="s">
        <v>154</v>
      </c>
      <c r="L12" s="47"/>
      <c r="M12" s="43"/>
      <c r="N12" s="43"/>
      <c r="O12" s="43"/>
      <c r="P12" s="43"/>
      <c r="Q12" s="43"/>
    </row>
    <row r="13" spans="1:17">
      <c r="A13" s="43"/>
      <c r="B13" s="54"/>
      <c r="C13" s="69" t="s">
        <v>155</v>
      </c>
      <c r="D13" s="87"/>
      <c r="E13" s="87"/>
      <c r="F13" s="105"/>
      <c r="G13" s="105"/>
      <c r="H13" s="100"/>
      <c r="I13" s="100"/>
      <c r="J13" s="100"/>
      <c r="K13" s="91"/>
      <c r="L13" s="47"/>
      <c r="M13" s="43"/>
      <c r="N13" s="68" t="str">
        <f>IF(AND(COUNTA(D13:K13)&gt;0,COUNTA(D13:K13)&lt;8),"All fields are required if the row is utilized","")</f>
        <v/>
      </c>
      <c r="O13" s="43"/>
      <c r="P13" s="43"/>
      <c r="Q13" s="43"/>
    </row>
    <row r="14" spans="1:17">
      <c r="A14" s="43"/>
      <c r="B14" s="54"/>
      <c r="C14" s="69" t="s">
        <v>156</v>
      </c>
      <c r="D14" s="87"/>
      <c r="E14" s="87"/>
      <c r="F14" s="105"/>
      <c r="G14" s="105"/>
      <c r="H14" s="100"/>
      <c r="I14" s="100"/>
      <c r="J14" s="100"/>
      <c r="K14" s="91"/>
      <c r="L14" s="47"/>
      <c r="M14" s="43"/>
      <c r="N14" s="68" t="str">
        <f t="shared" ref="N14:N32" si="0">IF(AND(COUNTA(D14:K14)&gt;0,COUNTA(D14:K14)&lt;8),"All fields are required if the row is utilized","")</f>
        <v/>
      </c>
      <c r="O14" s="43"/>
      <c r="P14" s="43"/>
      <c r="Q14" s="43"/>
    </row>
    <row r="15" spans="1:17">
      <c r="A15" s="43"/>
      <c r="B15" s="54"/>
      <c r="C15" s="69" t="s">
        <v>157</v>
      </c>
      <c r="D15" s="87"/>
      <c r="E15" s="87"/>
      <c r="F15" s="105"/>
      <c r="G15" s="105"/>
      <c r="H15" s="100"/>
      <c r="I15" s="100"/>
      <c r="J15" s="100"/>
      <c r="K15" s="91"/>
      <c r="L15" s="47"/>
      <c r="M15" s="43"/>
      <c r="N15" s="68" t="str">
        <f t="shared" si="0"/>
        <v/>
      </c>
      <c r="O15" s="43"/>
      <c r="P15" s="43"/>
      <c r="Q15" s="43"/>
    </row>
    <row r="16" spans="1:17">
      <c r="A16" s="43"/>
      <c r="B16" s="54"/>
      <c r="C16" s="69" t="s">
        <v>158</v>
      </c>
      <c r="D16" s="87"/>
      <c r="E16" s="87"/>
      <c r="F16" s="105"/>
      <c r="G16" s="105"/>
      <c r="H16" s="100"/>
      <c r="I16" s="100"/>
      <c r="J16" s="100"/>
      <c r="K16" s="91"/>
      <c r="L16" s="47"/>
      <c r="M16" s="43"/>
      <c r="N16" s="68" t="str">
        <f t="shared" si="0"/>
        <v/>
      </c>
      <c r="O16" s="43"/>
      <c r="P16" s="43"/>
      <c r="Q16" s="43"/>
    </row>
    <row r="17" spans="1:17">
      <c r="A17" s="43"/>
      <c r="B17" s="54"/>
      <c r="C17" s="69" t="s">
        <v>159</v>
      </c>
      <c r="D17" s="87"/>
      <c r="E17" s="87"/>
      <c r="F17" s="105"/>
      <c r="G17" s="105"/>
      <c r="H17" s="100"/>
      <c r="I17" s="100"/>
      <c r="J17" s="100"/>
      <c r="K17" s="91"/>
      <c r="L17" s="47"/>
      <c r="M17" s="43"/>
      <c r="N17" s="68" t="str">
        <f t="shared" si="0"/>
        <v/>
      </c>
      <c r="O17" s="43"/>
      <c r="P17" s="43"/>
      <c r="Q17" s="43"/>
    </row>
    <row r="18" spans="1:17">
      <c r="A18" s="43"/>
      <c r="B18" s="54"/>
      <c r="C18" s="69" t="s">
        <v>160</v>
      </c>
      <c r="D18" s="87"/>
      <c r="E18" s="87"/>
      <c r="F18" s="105"/>
      <c r="G18" s="105"/>
      <c r="H18" s="100"/>
      <c r="I18" s="100"/>
      <c r="J18" s="100"/>
      <c r="K18" s="91"/>
      <c r="L18" s="47"/>
      <c r="M18" s="43"/>
      <c r="N18" s="68" t="str">
        <f t="shared" si="0"/>
        <v/>
      </c>
      <c r="O18" s="43"/>
      <c r="P18" s="43"/>
      <c r="Q18" s="43"/>
    </row>
    <row r="19" spans="1:17">
      <c r="A19" s="43"/>
      <c r="B19" s="54"/>
      <c r="C19" s="69" t="s">
        <v>161</v>
      </c>
      <c r="D19" s="87"/>
      <c r="E19" s="87"/>
      <c r="F19" s="105"/>
      <c r="G19" s="105"/>
      <c r="H19" s="100"/>
      <c r="I19" s="100"/>
      <c r="J19" s="100"/>
      <c r="K19" s="91"/>
      <c r="L19" s="47"/>
      <c r="M19" s="43"/>
      <c r="N19" s="68" t="str">
        <f t="shared" si="0"/>
        <v/>
      </c>
      <c r="O19" s="43"/>
      <c r="P19" s="43"/>
      <c r="Q19" s="43"/>
    </row>
    <row r="20" spans="1:17">
      <c r="A20" s="43"/>
      <c r="B20" s="54"/>
      <c r="C20" s="69" t="s">
        <v>162</v>
      </c>
      <c r="D20" s="87"/>
      <c r="E20" s="87"/>
      <c r="F20" s="105"/>
      <c r="G20" s="105"/>
      <c r="H20" s="100"/>
      <c r="I20" s="100"/>
      <c r="J20" s="100"/>
      <c r="K20" s="91"/>
      <c r="L20" s="47"/>
      <c r="M20" s="43"/>
      <c r="N20" s="68" t="str">
        <f t="shared" si="0"/>
        <v/>
      </c>
      <c r="O20" s="43"/>
      <c r="P20" s="43"/>
      <c r="Q20" s="43"/>
    </row>
    <row r="21" spans="1:17">
      <c r="A21" s="43"/>
      <c r="B21" s="54"/>
      <c r="C21" s="69" t="s">
        <v>163</v>
      </c>
      <c r="D21" s="87"/>
      <c r="E21" s="87"/>
      <c r="F21" s="105"/>
      <c r="G21" s="105"/>
      <c r="H21" s="100"/>
      <c r="I21" s="100"/>
      <c r="J21" s="100"/>
      <c r="K21" s="91"/>
      <c r="L21" s="47"/>
      <c r="M21" s="43"/>
      <c r="N21" s="68" t="str">
        <f t="shared" si="0"/>
        <v/>
      </c>
      <c r="O21" s="43"/>
      <c r="P21" s="43"/>
      <c r="Q21" s="43"/>
    </row>
    <row r="22" spans="1:17">
      <c r="A22" s="43"/>
      <c r="B22" s="54"/>
      <c r="C22" s="69" t="s">
        <v>164</v>
      </c>
      <c r="D22" s="87"/>
      <c r="E22" s="87"/>
      <c r="F22" s="105"/>
      <c r="G22" s="105"/>
      <c r="H22" s="100"/>
      <c r="I22" s="100"/>
      <c r="J22" s="100"/>
      <c r="K22" s="91"/>
      <c r="L22" s="47"/>
      <c r="M22" s="43"/>
      <c r="N22" s="68" t="str">
        <f t="shared" si="0"/>
        <v/>
      </c>
      <c r="O22" s="43"/>
      <c r="P22" s="43"/>
      <c r="Q22" s="43"/>
    </row>
    <row r="23" spans="1:17">
      <c r="A23" s="43"/>
      <c r="B23" s="54"/>
      <c r="C23" s="69" t="s">
        <v>165</v>
      </c>
      <c r="D23" s="87"/>
      <c r="E23" s="87"/>
      <c r="F23" s="105"/>
      <c r="G23" s="105"/>
      <c r="H23" s="100"/>
      <c r="I23" s="100"/>
      <c r="J23" s="100"/>
      <c r="K23" s="91"/>
      <c r="L23" s="47"/>
      <c r="M23" s="43"/>
      <c r="N23" s="68" t="str">
        <f t="shared" si="0"/>
        <v/>
      </c>
      <c r="O23" s="43"/>
      <c r="P23" s="43"/>
      <c r="Q23" s="43"/>
    </row>
    <row r="24" spans="1:17">
      <c r="A24" s="43"/>
      <c r="B24" s="54"/>
      <c r="C24" s="69" t="s">
        <v>166</v>
      </c>
      <c r="D24" s="87"/>
      <c r="E24" s="87"/>
      <c r="F24" s="105"/>
      <c r="G24" s="105"/>
      <c r="H24" s="100"/>
      <c r="I24" s="100"/>
      <c r="J24" s="100"/>
      <c r="K24" s="91"/>
      <c r="L24" s="47"/>
      <c r="M24" s="43"/>
      <c r="N24" s="68" t="str">
        <f t="shared" si="0"/>
        <v/>
      </c>
      <c r="O24" s="43"/>
      <c r="P24" s="43"/>
      <c r="Q24" s="43"/>
    </row>
    <row r="25" spans="1:17">
      <c r="A25" s="43"/>
      <c r="B25" s="54"/>
      <c r="C25" s="69" t="s">
        <v>167</v>
      </c>
      <c r="D25" s="87"/>
      <c r="E25" s="87"/>
      <c r="F25" s="105"/>
      <c r="G25" s="105"/>
      <c r="H25" s="100"/>
      <c r="I25" s="100"/>
      <c r="J25" s="100"/>
      <c r="K25" s="91"/>
      <c r="L25" s="47"/>
      <c r="M25" s="43"/>
      <c r="N25" s="68" t="str">
        <f t="shared" si="0"/>
        <v/>
      </c>
      <c r="O25" s="43"/>
      <c r="P25" s="43"/>
      <c r="Q25" s="43"/>
    </row>
    <row r="26" spans="1:17">
      <c r="A26" s="43"/>
      <c r="B26" s="54"/>
      <c r="C26" s="69" t="s">
        <v>168</v>
      </c>
      <c r="D26" s="87"/>
      <c r="E26" s="87"/>
      <c r="F26" s="105"/>
      <c r="G26" s="105"/>
      <c r="H26" s="100"/>
      <c r="I26" s="100"/>
      <c r="J26" s="100"/>
      <c r="K26" s="91"/>
      <c r="L26" s="47"/>
      <c r="M26" s="43"/>
      <c r="N26" s="68" t="str">
        <f t="shared" si="0"/>
        <v/>
      </c>
      <c r="O26" s="43"/>
      <c r="P26" s="43"/>
      <c r="Q26" s="43"/>
    </row>
    <row r="27" spans="1:17">
      <c r="A27" s="43"/>
      <c r="B27" s="54"/>
      <c r="C27" s="69" t="s">
        <v>169</v>
      </c>
      <c r="D27" s="87"/>
      <c r="E27" s="87"/>
      <c r="F27" s="105"/>
      <c r="G27" s="105"/>
      <c r="H27" s="100"/>
      <c r="I27" s="100"/>
      <c r="J27" s="100"/>
      <c r="K27" s="91"/>
      <c r="L27" s="47"/>
      <c r="M27" s="43"/>
      <c r="N27" s="68" t="str">
        <f t="shared" si="0"/>
        <v/>
      </c>
      <c r="O27" s="43"/>
      <c r="P27" s="43"/>
      <c r="Q27" s="43"/>
    </row>
    <row r="28" spans="1:17">
      <c r="A28" s="43"/>
      <c r="B28" s="54"/>
      <c r="C28" s="69" t="s">
        <v>170</v>
      </c>
      <c r="D28" s="87"/>
      <c r="E28" s="87"/>
      <c r="F28" s="105"/>
      <c r="G28" s="105"/>
      <c r="H28" s="100"/>
      <c r="I28" s="100"/>
      <c r="J28" s="100"/>
      <c r="K28" s="91"/>
      <c r="L28" s="47"/>
      <c r="M28" s="43"/>
      <c r="N28" s="68" t="str">
        <f t="shared" si="0"/>
        <v/>
      </c>
      <c r="O28" s="43"/>
      <c r="P28" s="43"/>
      <c r="Q28" s="43"/>
    </row>
    <row r="29" spans="1:17">
      <c r="A29" s="43"/>
      <c r="B29" s="54"/>
      <c r="C29" s="69" t="s">
        <v>171</v>
      </c>
      <c r="D29" s="87"/>
      <c r="E29" s="87"/>
      <c r="F29" s="105"/>
      <c r="G29" s="105"/>
      <c r="H29" s="100"/>
      <c r="I29" s="100"/>
      <c r="J29" s="100"/>
      <c r="K29" s="91"/>
      <c r="L29" s="47"/>
      <c r="M29" s="43"/>
      <c r="N29" s="68" t="str">
        <f t="shared" si="0"/>
        <v/>
      </c>
      <c r="O29" s="43"/>
      <c r="P29" s="43"/>
      <c r="Q29" s="43"/>
    </row>
    <row r="30" spans="1:17">
      <c r="A30" s="43"/>
      <c r="B30" s="54"/>
      <c r="C30" s="69" t="s">
        <v>172</v>
      </c>
      <c r="D30" s="87"/>
      <c r="E30" s="87"/>
      <c r="F30" s="105"/>
      <c r="G30" s="105"/>
      <c r="H30" s="100"/>
      <c r="I30" s="100"/>
      <c r="J30" s="100"/>
      <c r="K30" s="91"/>
      <c r="L30" s="47"/>
      <c r="M30" s="43"/>
      <c r="N30" s="68" t="str">
        <f t="shared" si="0"/>
        <v/>
      </c>
      <c r="O30" s="43"/>
      <c r="P30" s="43"/>
      <c r="Q30" s="43"/>
    </row>
    <row r="31" spans="1:17">
      <c r="A31" s="43"/>
      <c r="B31" s="54"/>
      <c r="C31" s="69" t="s">
        <v>173</v>
      </c>
      <c r="D31" s="87"/>
      <c r="E31" s="87"/>
      <c r="F31" s="105"/>
      <c r="G31" s="105"/>
      <c r="H31" s="100"/>
      <c r="I31" s="100"/>
      <c r="J31" s="100"/>
      <c r="K31" s="91"/>
      <c r="L31" s="47"/>
      <c r="M31" s="43"/>
      <c r="N31" s="68" t="str">
        <f t="shared" si="0"/>
        <v/>
      </c>
      <c r="O31" s="43"/>
      <c r="P31" s="43"/>
      <c r="Q31" s="43"/>
    </row>
    <row r="32" spans="1:17">
      <c r="A32" s="43"/>
      <c r="B32" s="54"/>
      <c r="C32" s="69" t="s">
        <v>174</v>
      </c>
      <c r="D32" s="87"/>
      <c r="E32" s="87"/>
      <c r="F32" s="105"/>
      <c r="G32" s="105"/>
      <c r="H32" s="100"/>
      <c r="I32" s="100"/>
      <c r="J32" s="100"/>
      <c r="K32" s="91"/>
      <c r="L32" s="47"/>
      <c r="M32" s="43"/>
      <c r="N32" s="68" t="str">
        <f t="shared" si="0"/>
        <v/>
      </c>
      <c r="O32" s="43"/>
      <c r="P32" s="43"/>
      <c r="Q32" s="43"/>
    </row>
    <row r="33" spans="1:17">
      <c r="A33" s="43"/>
      <c r="B33" s="46"/>
      <c r="C33" s="45"/>
      <c r="D33" s="45"/>
      <c r="E33" s="45"/>
      <c r="F33" s="45"/>
      <c r="G33" s="45"/>
      <c r="H33" s="45"/>
      <c r="I33" s="45"/>
      <c r="J33" s="45"/>
      <c r="K33" s="45"/>
      <c r="L33" s="44"/>
      <c r="M33" s="43"/>
      <c r="N33" s="43"/>
      <c r="O33" s="43"/>
      <c r="P33" s="43"/>
      <c r="Q33" s="43"/>
    </row>
    <row r="34" spans="1:17">
      <c r="A34" s="43"/>
      <c r="B34" s="43"/>
      <c r="C34" s="43"/>
      <c r="D34" s="43"/>
      <c r="E34" s="43"/>
      <c r="F34" s="43"/>
      <c r="G34" s="43"/>
      <c r="H34" s="43"/>
      <c r="I34" s="43"/>
      <c r="J34" s="43"/>
      <c r="K34" s="43"/>
      <c r="L34" s="43"/>
      <c r="M34" s="43"/>
      <c r="N34" s="43"/>
      <c r="O34" s="43"/>
      <c r="P34" s="43"/>
      <c r="Q34" s="43"/>
    </row>
  </sheetData>
  <sheetProtection algorithmName="SHA-512" hashValue="FSJIoB6mye1kZ0OE9Mwt8rl5Qu9HoOn9YN+JicTiQwpQ6WBAXFKmteKcl0PkINki70aW8KyXdhD+p7HBWrgEew==" saltValue="qR5UogoA2hwjGFelXY6jzw==" spinCount="100000" sheet="1" formatColumns="0" formatRows="0" selectLockedCells="1"/>
  <mergeCells count="9">
    <mergeCell ref="H9:K9"/>
    <mergeCell ref="H10:K10"/>
    <mergeCell ref="B3:L3"/>
    <mergeCell ref="B4:L4"/>
    <mergeCell ref="C5:K5"/>
    <mergeCell ref="B6:L6"/>
    <mergeCell ref="B7:L7"/>
    <mergeCell ref="E9:F9"/>
    <mergeCell ref="E10:F10"/>
  </mergeCells>
  <dataValidations count="5">
    <dataValidation type="whole" allowBlank="1" showInputMessage="1" showErrorMessage="1" sqref="K13:K32" xr:uid="{01AF7504-8AC1-FA47-99F9-956445D9B0D2}">
      <formula1>0</formula1>
      <formula2>1000</formula2>
    </dataValidation>
    <dataValidation type="list" allowBlank="1" showInputMessage="1" showErrorMessage="1" prompt="Select Time Period from drop-down menu" sqref="E13:E32" xr:uid="{9C4B80E7-9800-8E45-A074-C5C74AF97508}">
      <formula1>"Through 3rd Year of CDT,Remainder of Contract Delivery Term"</formula1>
    </dataValidation>
    <dataValidation type="date" allowBlank="1" showInputMessage="1" showErrorMessage="1" prompt="Enter the first calendar year and month in which the economic benefit is expected to accrue." sqref="F13:F32" xr:uid="{A1C00140-855D-4D46-A04D-BF3B664CE845}">
      <formula1>44197</formula1>
      <formula2>56219</formula2>
    </dataValidation>
    <dataValidation type="list" allowBlank="1" showInputMessage="1" showErrorMessage="1" prompt="Select the Target Beneficiaries from drop-down menu" sqref="D13:D32" xr:uid="{77DABBA5-47E0-4ED1-8E45-00AC961033A6}">
      <formula1>"Communities,Workforce"</formula1>
    </dataValidation>
    <dataValidation type="date" allowBlank="1" showInputMessage="1" showErrorMessage="1" prompt="Enter the last calendar year and month in which the economic benefit is expected to accrue, cannot be after 2053 for a 25-year Contract Tenor._x000a_" sqref="G13:G32" xr:uid="{594F6FB5-ECC1-EC43-94A7-4C95D371D108}">
      <formula1>DATE(YEAR(F13),MONTH(F13)+1,DAY(F13))</formula1>
      <formula2>56219</formula2>
    </dataValidation>
  </dataValidations>
  <pageMargins left="0.7" right="0.7" top="0.75" bottom="0.75" header="0.3" footer="0.3"/>
  <pageSetup scale="60"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A9617B486EBDC4CAFCA7FD47BF5119E" ma:contentTypeVersion="7001" ma:contentTypeDescription="Create a new document." ma:contentTypeScope="" ma:versionID="0425f11be5c82ea833e90d0f864a01bc">
  <xsd:schema xmlns:xsd="http://www.w3.org/2001/XMLSchema" xmlns:xs="http://www.w3.org/2001/XMLSchema" xmlns:p="http://schemas.microsoft.com/office/2006/metadata/properties" xmlns:ns2="238dd806-a5b7-46a5-9c55-c2d3786c84e5" xmlns:ns3="a30e3c5f-6867-43b2-ac32-39986f5e55f1" targetNamespace="http://schemas.microsoft.com/office/2006/metadata/properties" ma:root="true" ma:fieldsID="93111ecd1de50d40779665eca04a7dc5" ns2:_="" ns3:_="">
    <xsd:import namespace="238dd806-a5b7-46a5-9c55-c2d3786c84e5"/>
    <xsd:import namespace="a30e3c5f-6867-43b2-ac32-39986f5e55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0e3c5f-6867-43b2-ac32-39986f5e55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90353-4622-4C26-9F12-71DDDA7AB9C2}">
  <ds:schemaRefs>
    <ds:schemaRef ds:uri="http://schemas.microsoft.com/sharepoint/events"/>
  </ds:schemaRefs>
</ds:datastoreItem>
</file>

<file path=customXml/itemProps2.xml><?xml version="1.0" encoding="utf-8"?>
<ds:datastoreItem xmlns:ds="http://schemas.openxmlformats.org/officeDocument/2006/customXml" ds:itemID="{FCC8E7E1-B8F8-4965-A5FE-C26A952D425F}">
  <ds:schemaRefs>
    <ds:schemaRef ds:uri="http://schemas.microsoft.com/sharepoint/v3/contenttype/forms"/>
  </ds:schemaRefs>
</ds:datastoreItem>
</file>

<file path=customXml/itemProps3.xml><?xml version="1.0" encoding="utf-8"?>
<ds:datastoreItem xmlns:ds="http://schemas.openxmlformats.org/officeDocument/2006/customXml" ds:itemID="{B429681D-AA88-4C27-858F-096F9B380F6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C171DABB-8C14-46FC-A2FA-9B3EEA764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a30e3c5f-6867-43b2-ac32-39986f5e5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User Guide</vt:lpstr>
      <vt:lpstr>Part I</vt:lpstr>
      <vt:lpstr>Part II</vt:lpstr>
      <vt:lpstr>Part III</vt:lpstr>
      <vt:lpstr>Part IV-1</vt:lpstr>
      <vt:lpstr>Part IV-2</vt:lpstr>
      <vt:lpstr>Part V-1</vt:lpstr>
      <vt:lpstr>Part V-2</vt:lpstr>
      <vt:lpstr>Part V-3</vt:lpstr>
      <vt:lpstr>AnnProjGen</vt:lpstr>
      <vt:lpstr>Bid_Quantity</vt:lpstr>
      <vt:lpstr>Contract_Tenor</vt:lpstr>
      <vt:lpstr>Energy_Storage</vt:lpstr>
      <vt:lpstr>'Part IV-2'!Esc_Rate</vt:lpstr>
      <vt:lpstr>Esc_Rate</vt:lpstr>
      <vt:lpstr>'Part IV-2'!Esc_Rate_Storage</vt:lpstr>
      <vt:lpstr>Esc_Rate_Storage</vt:lpstr>
      <vt:lpstr>Hydropower</vt:lpstr>
      <vt:lpstr>'Part IV-2'!LossFactor</vt:lpstr>
      <vt:lpstr>LossFactor</vt:lpstr>
      <vt:lpstr>New_Transmission</vt:lpstr>
      <vt:lpstr>NYCS</vt:lpstr>
      <vt:lpstr>'Part IV-2'!Price_Type</vt:lpstr>
      <vt:lpstr>Price_Type</vt:lpstr>
      <vt:lpstr>'Part I'!Print_Area</vt:lpstr>
      <vt:lpstr>'Part II'!Print_Area</vt:lpstr>
      <vt:lpstr>'Part III'!Print_Area</vt:lpstr>
      <vt:lpstr>'Part IV-1'!Print_Area</vt:lpstr>
      <vt:lpstr>'Part IV-2'!Print_Area</vt:lpstr>
      <vt:lpstr>'Part V-2'!Print_Area</vt:lpstr>
      <vt:lpstr>'Part V-3'!Print_Area</vt:lpstr>
      <vt:lpstr>Project_Capacity</vt:lpstr>
      <vt:lpstr>Project_COD</vt:lpstr>
      <vt:lpstr>Project_Name</vt:lpstr>
      <vt:lpstr>Proposer_Name</vt:lpstr>
      <vt:lpstr>REC_Cap</vt:lpstr>
      <vt:lpstr>'Part IV-2'!REC_Type</vt:lpstr>
      <vt:lpstr>REC_Type</vt:lpstr>
      <vt:lpstr>'Part IV-2'!SummerUCAP</vt:lpstr>
      <vt:lpstr>SummerUCAP</vt:lpstr>
      <vt:lpstr>T4_AnnRECCap</vt:lpstr>
      <vt:lpstr>Total_Resources</vt:lpstr>
      <vt:lpstr>'Part IV-2'!UAF</vt:lpstr>
      <vt:lpstr>UAF</vt:lpstr>
      <vt:lpstr>'Part IV-2'!UDRs</vt:lpstr>
      <vt:lpstr>UDRs</vt:lpstr>
      <vt:lpstr>'Part IV-2'!WinterUCAP</vt:lpstr>
      <vt:lpstr>WinterUCAP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Bennett</dc:creator>
  <cp:keywords/>
  <dc:description/>
  <cp:lastModifiedBy>Ellen Cool</cp:lastModifiedBy>
  <cp:revision/>
  <dcterms:created xsi:type="dcterms:W3CDTF">2020-11-23T23:22:35Z</dcterms:created>
  <dcterms:modified xsi:type="dcterms:W3CDTF">2021-05-04T22:25:36Z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{2F67F737-6D14-4058-A974-1975D7AB96D4}</vt:lpwstr>
  </property>
  <property fmtid="{D5CDD505-2E9C-101B-9397-08002B2CF9AE}" pid="3" name="ContentTypeId">
    <vt:lpwstr>0x010100DA9617B486EBDC4CAFCA7FD47BF5119E</vt:lpwstr>
  </property>
  <property fmtid="{D5CDD505-2E9C-101B-9397-08002B2CF9AE}" pid="4" name="Order">
    <vt:r8>18900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_ExtendedDescription">
    <vt:lpwstr/>
  </property>
  <property fmtid="{D5CDD505-2E9C-101B-9397-08002B2CF9AE}" pid="10" name="_CopySource">
    <vt:lpwstr>https://nysemail.sharepoint.com/sites/nyserda-ext/ExternalCollaboration/Contractors/Tier4RFP/2020 RFP/RFP Re-Issuance/T4RFP21-1 Appendix F-2 Offer Data Form 3.19.21.xlsx</vt:lpwstr>
  </property>
</Properties>
</file>