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nyserda.org\DATA\SMI - Multifamily Technical Assistance\Program Management\Low Carbon Pathways - Final Program Docs\Final For Web v3 - PON Modification 08.21.2023\WorkScope Tools\"/>
    </mc:Choice>
  </mc:AlternateContent>
  <xr:revisionPtr revIDLastSave="0" documentId="13_ncr:1_{69258856-D794-43CA-931F-73102CAB47BA}" xr6:coauthVersionLast="47" xr6:coauthVersionMax="47" xr10:uidLastSave="{00000000-0000-0000-0000-000000000000}"/>
  <workbookProtection workbookAlgorithmName="SHA-512" workbookHashValue="wbiGVYBOYh6pxASC0Nv8J0+fBzx9zVSox7mXsZp3gdnUOdCqTV95HhAVdC4kcOLRHpjY+YMUPV6Fd3Hsy1C7NA==" workbookSaltValue="RSYy/eSZix3szjRxyOPErw==" workbookSpinCount="100000" lockStructure="1"/>
  <bookViews>
    <workbookView xWindow="-28920" yWindow="45" windowWidth="29040" windowHeight="15990" tabRatio="833" xr2:uid="{0B06235B-AB55-47AB-A181-FB8BA464E592}"/>
  </bookViews>
  <sheets>
    <sheet name="Instructions" sheetId="24" r:id="rId1"/>
    <sheet name="General Project Info" sheetId="5" r:id="rId2"/>
    <sheet name="Env Pre-const" sheetId="3" state="hidden" r:id="rId3"/>
    <sheet name="Env Const" sheetId="20" state="hidden" r:id="rId4"/>
    <sheet name="Code Vent Pre-const" sheetId="17" state="hidden" r:id="rId5"/>
    <sheet name="Code Vent TestOut &amp; Const" sheetId="28" state="hidden" r:id="rId6"/>
    <sheet name="H&amp;C Pre-const" sheetId="19" r:id="rId7"/>
    <sheet name="H&amp;C Const" sheetId="22" r:id="rId8"/>
    <sheet name="DHW Pre-const" sheetId="10" state="hidden" r:id="rId9"/>
    <sheet name="DHW Const" sheetId="23" state="hidden" r:id="rId10"/>
    <sheet name="Appliances Pre-const" sheetId="25" state="hidden" r:id="rId11"/>
    <sheet name="Appliances Const" sheetId="13" state="hidden" r:id="rId12"/>
    <sheet name="Add-On Air Sealing Pre-const" sheetId="26" r:id="rId13"/>
    <sheet name="Add-On Air Sealing Const" sheetId="14" r:id="rId14"/>
    <sheet name="ARCHIVED Add-On Steam Pre-const" sheetId="27" state="hidden" r:id="rId15"/>
    <sheet name="ARCHIVED Add-On Steam Const" sheetId="15" state="hidden" r:id="rId16"/>
    <sheet name="Add-On Vent Pre-const" sheetId="30" r:id="rId17"/>
    <sheet name="Add-On Vent Const" sheetId="21" r:id="rId18"/>
    <sheet name="Pre-const QC Feedback" sheetId="16" r:id="rId19"/>
    <sheet name="Const QC Feedback" sheetId="18" r:id="rId20"/>
    <sheet name="Data Validation" sheetId="4" state="hidden" r:id="rId21"/>
    <sheet name="Version Track" sheetId="29" state="hidden" r:id="rId22"/>
  </sheets>
  <externalReferences>
    <externalReference r:id="rId23"/>
  </externalReferences>
  <definedNames>
    <definedName name="DD_AirInfiltration_Tightness">'Data Validation'!$S$21:$S$24</definedName>
    <definedName name="DD_CoolingComponents_Controls">'Data Validation'!$AC$104:$AC$107</definedName>
    <definedName name="DD_CoolingComponents_EquipmentType">'Data Validation'!$X$104:$X$113</definedName>
    <definedName name="DD_CoolingComponents_EStar">'Data Validation'!$Z$104:$Z$106</definedName>
    <definedName name="DD_CoolingComponents_FuelSource">'Data Validation'!$AA$104:$AA$110</definedName>
    <definedName name="DD_CoolingComponents_Ownership">'Data Validation'!$AD$104:$AD$106</definedName>
    <definedName name="DD_CoolingComponents_RatedEfficiencyUnit" localSheetId="16">'[1]Data Validation'!$AB$104:$AB$106</definedName>
    <definedName name="DD_CoolingComponents_RatedEfficiencyUnit">'Data Validation'!$AB$104:$AB$106</definedName>
    <definedName name="DD_CoolingComponents_SpacesServed">'Data Validation'!$Y$104:$Y$107</definedName>
    <definedName name="DD_DHW_Controls">'Data Validation'!$X$87:$X$91</definedName>
    <definedName name="DD_DHW_DHWfromSpaceHeatingBoiler">'Data Validation'!$K$87:$K$89</definedName>
    <definedName name="DD_DHW_EStar">'Data Validation'!$T$87:$T$89</definedName>
    <definedName name="DD_DHW_ExternalHeatExchanger">'Data Validation'!$L$87:$L$89</definedName>
    <definedName name="DD_DHW_FuelSource">'Data Validation'!$U$87:$U$94</definedName>
    <definedName name="DD_DHW_HeatingElementonStorageTank">'Data Validation'!$Q$87:$Q$89</definedName>
    <definedName name="DD_DHW_MixingValve">'Data Validation'!$N$87:$N$90</definedName>
    <definedName name="DD_DHW_RatedEfficiencyUnits">'Data Validation'!$V$87:$V$90</definedName>
    <definedName name="DD_DHW_RecirculationPump">'Data Validation'!$O$87:$O$89</definedName>
    <definedName name="DD_DHW_SpacesServed">'Data Validation'!$S$87:$S$92</definedName>
    <definedName name="DD_DHW_StorageTank" localSheetId="16">'[1]Data Validation'!$P$87:$P$89</definedName>
    <definedName name="DD_DHW_StorageTank">'Data Validation'!$P$87:$P$89</definedName>
    <definedName name="DD_DHW_StorageTankInsulated">'Data Validation'!$R$87:$R$89</definedName>
    <definedName name="DD_DHW_TanklessCoil">'Data Validation'!$M$87:$M$89</definedName>
    <definedName name="DD_DHW_VentingType">'Data Validation'!$W$87:$W$91</definedName>
    <definedName name="DD_Distribution_CentralDistributionTypeCooling" localSheetId="16">'[1]Data Validation'!$AF$104:$AF$106</definedName>
    <definedName name="DD_Distribution_CentralDistributionTypeCooling">'Data Validation'!$AF$104:$AF$106</definedName>
    <definedName name="DD_Distribution_CentralDistributionTypeHeat">'Data Validation'!$AE$104:$AE$109</definedName>
    <definedName name="DD_Envelope_VerificationMethod" localSheetId="16">'[1]Data Validation'!$L$21:$L$24</definedName>
    <definedName name="DD_Envelope_VerificationMethod">'Data Validation'!$L$21:$L$24</definedName>
    <definedName name="DD_ExteriorDoors_GlazingType">'Data Validation'!$Q$21:$Q$24</definedName>
    <definedName name="DD_ExteriorDoors_Material" localSheetId="16">'[1]Data Validation'!$P$21:$P$29</definedName>
    <definedName name="DD_ExteriorDoors_Material">'Data Validation'!$P$21:$P$29</definedName>
    <definedName name="DD_ExteriorDoors_WeatherStripping">'Data Validation'!$R$21:$R$25</definedName>
    <definedName name="DD_HeatCool_TempMeas">'Data Validation'!$AG$104:$AG$106</definedName>
    <definedName name="DD_HeatingComponents_Aquastat">'Data Validation'!$T$104:$T$106</definedName>
    <definedName name="DD_HeatingComponents_Burner_EquipmentType">'Data Validation'!$U$104:$U$108</definedName>
    <definedName name="DD_HeatingComponents_EndUse_Controls">'Data Validation'!$W$104:$W$109</definedName>
    <definedName name="DD_HeatingComponents_EndUse_EquipmentType">'Data Validation'!$V$104:$V$110</definedName>
    <definedName name="DD_HeatingComponents_EnergyMgtSystem">'Data Validation'!$P$104:$P$106</definedName>
    <definedName name="DD_HeatingComponents_EquipmentType">'Data Validation'!$I$104:$I$112</definedName>
    <definedName name="DD_HeatingComponents_EStar">'Data Validation'!$K$104:$K$106</definedName>
    <definedName name="DD_HeatingComponents_FuelSource">'Data Validation'!$L$104:$L$110</definedName>
    <definedName name="DD_HeatingComponents_HeatTimer">'Data Validation'!$O$104:$O$106</definedName>
    <definedName name="DD_HeatingComponents_NightSetback">'Data Validation'!$R$104:$R$106</definedName>
    <definedName name="DD_HeatingComponents_OutdoorAirReset">'Data Validation'!$Q$104:$Q$106</definedName>
    <definedName name="DD_HeatingComponents_RatedEfficiencyUnits" localSheetId="16">'[1]Data Validation'!$M$104:$M$107</definedName>
    <definedName name="DD_HeatingComponents_RatedEfficiencyUnits">'Data Validation'!$M$104:$M$107</definedName>
    <definedName name="DD_HeatingComponents_SequencingControls">'Data Validation'!$S$104:$S$106</definedName>
    <definedName name="DD_HeatingComponents_SpacesServed">'Data Validation'!$J$104:$J$107</definedName>
    <definedName name="DD_HeatingComponents_VentingType">'Data Validation'!$N$104:$N$108</definedName>
    <definedName name="DD_MotorsPumpsFans_Type">'Data Validation'!$AH$104:$AH$107</definedName>
    <definedName name="DD_Ventilation_ConditionedSupply" localSheetId="16">'[1]Data Validation'!$F$120:$F$123</definedName>
    <definedName name="DD_Ventilation_ConditionedSupply">'Data Validation'!$F$120:$F$123</definedName>
    <definedName name="DD_Ventilation_DuctLeakiness" localSheetId="16">'[1]Data Validation'!$G$120:$G$123</definedName>
    <definedName name="DD_Ventilation_DuctLeakiness">'Data Validation'!$G$120:$G$123</definedName>
    <definedName name="DD_Ventilation_Estar">'Data Validation'!$E$120:$E$122</definedName>
    <definedName name="DD_Ventilation_LocationofEquipment" localSheetId="16">'[1]Data Validation'!$D$120:$D$123</definedName>
    <definedName name="DD_Ventilation_LocationofEquipment">'Data Validation'!$D$120:$D$123</definedName>
    <definedName name="DD_Ventilation_SystemOperational">'Data Validation'!$H$120:$H$121</definedName>
    <definedName name="DD_Ventilation_SystemType" localSheetId="16">'[1]Data Validation'!$C$120:$C$121</definedName>
    <definedName name="DD_Ventilation_SystemType">'Data Validation'!$C$120:$C$121</definedName>
    <definedName name="DD_Windows_FramingMaterial" localSheetId="16">'[1]Data Validation'!$I$21:$I$25</definedName>
    <definedName name="DD_Windows_FramingMaterial">'Data Validation'!$I$21:$I$25</definedName>
    <definedName name="DD_Windows_GasFilled" localSheetId="16">'[1]Data Validation'!$N$21:$N$22</definedName>
    <definedName name="DD_Windows_GasFilled">'Data Validation'!$N$21:$N$22</definedName>
    <definedName name="DD_Windows_GlassCoating">'Data Validation'!$M$21:$M$26</definedName>
    <definedName name="DD_Windows_NumOfPanes">'Data Validation'!$K$21:$K$24</definedName>
    <definedName name="DD_Windows_OperationType" localSheetId="16">'[1]Data Validation'!$H$21:$H$29</definedName>
    <definedName name="DD_Windows_OperationType">'Data Validation'!$H$21:$H$29</definedName>
    <definedName name="DD_Windows_ThermalBreak">'Data Validation'!$J$21:$J$22</definedName>
    <definedName name="DD_Windows_WeatherStripping">'Data Validation'!$O$21:$O$24</definedName>
    <definedName name="DT_Support_ToolPassword"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3" l="1"/>
  <c r="I26" i="3"/>
  <c r="J52" i="3"/>
  <c r="I52" i="3"/>
  <c r="J28" i="3"/>
  <c r="I28" i="3"/>
  <c r="J49" i="3"/>
  <c r="J48" i="3"/>
  <c r="J47" i="3"/>
  <c r="J20" i="3"/>
  <c r="J25" i="3"/>
  <c r="J24" i="3"/>
  <c r="J23" i="3"/>
  <c r="J18" i="20"/>
  <c r="J48" i="20"/>
  <c r="J47" i="20"/>
  <c r="J49" i="20" s="1"/>
  <c r="J50" i="20" s="1"/>
  <c r="J38" i="20"/>
  <c r="J37" i="20"/>
  <c r="J39" i="20" s="1"/>
  <c r="J40" i="20" s="1"/>
  <c r="J28" i="20"/>
  <c r="J27" i="20"/>
  <c r="J29" i="20" s="1"/>
  <c r="J30" i="20" s="1"/>
  <c r="J17" i="20"/>
  <c r="H44" i="23"/>
  <c r="H35" i="23"/>
  <c r="H26" i="23"/>
  <c r="H17" i="23"/>
  <c r="H45" i="23"/>
  <c r="H46" i="23"/>
  <c r="H36" i="23"/>
  <c r="H37" i="23"/>
  <c r="H27" i="23"/>
  <c r="H28" i="23"/>
  <c r="H18" i="23"/>
  <c r="H19" i="23"/>
  <c r="J19" i="20" l="1"/>
  <c r="J20" i="20" s="1"/>
  <c r="E46" i="13"/>
  <c r="E47" i="13"/>
  <c r="E48" i="13"/>
  <c r="E49" i="13"/>
  <c r="E50" i="13"/>
  <c r="E51" i="13"/>
  <c r="E52" i="13"/>
  <c r="H10" i="10" l="1"/>
  <c r="H9" i="10"/>
  <c r="G10" i="10"/>
  <c r="G9" i="10"/>
  <c r="C10" i="10"/>
  <c r="C9" i="10"/>
  <c r="F13" i="19"/>
  <c r="E13" i="19"/>
  <c r="E12" i="19"/>
  <c r="C13" i="19"/>
  <c r="C12" i="19"/>
  <c r="F12" i="19"/>
  <c r="F10" i="19"/>
  <c r="E10" i="19"/>
  <c r="K10" i="19"/>
  <c r="J10" i="19"/>
  <c r="J9" i="19"/>
  <c r="K9" i="19"/>
  <c r="F9" i="19"/>
  <c r="E9" i="19"/>
  <c r="C10" i="19"/>
  <c r="C9" i="19"/>
  <c r="J42" i="3"/>
  <c r="J43" i="3"/>
  <c r="J44" i="3"/>
  <c r="J45" i="3"/>
  <c r="J46" i="3"/>
  <c r="J18" i="3"/>
  <c r="J19" i="3"/>
  <c r="J21" i="3"/>
  <c r="J22" i="3"/>
  <c r="R34" i="21"/>
  <c r="R33" i="21"/>
  <c r="R32" i="21"/>
  <c r="R31" i="21"/>
  <c r="R30" i="21"/>
  <c r="R28" i="21"/>
  <c r="R27" i="21"/>
  <c r="R26" i="21"/>
  <c r="R25" i="21"/>
  <c r="R24" i="21"/>
  <c r="R19" i="21"/>
  <c r="R20" i="21"/>
  <c r="R21" i="21"/>
  <c r="R22" i="21"/>
  <c r="R18" i="21"/>
  <c r="R13" i="21"/>
  <c r="R14" i="21"/>
  <c r="R15" i="21"/>
  <c r="R16" i="21"/>
  <c r="R12" i="21"/>
  <c r="E81" i="15"/>
  <c r="E80" i="15"/>
  <c r="E79" i="15"/>
  <c r="E78" i="15"/>
  <c r="E77" i="15"/>
  <c r="E76" i="15"/>
  <c r="E75" i="15"/>
  <c r="E33" i="14"/>
  <c r="E32" i="14"/>
  <c r="E31" i="14"/>
  <c r="E30" i="14"/>
  <c r="E29" i="14"/>
  <c r="E28" i="14"/>
  <c r="E27" i="14"/>
  <c r="E57" i="23"/>
  <c r="E56" i="23"/>
  <c r="E55" i="23"/>
  <c r="E54" i="23"/>
  <c r="E53" i="23"/>
  <c r="E52" i="23"/>
  <c r="E51" i="23"/>
  <c r="E75" i="22"/>
  <c r="E74" i="22"/>
  <c r="E73" i="22"/>
  <c r="E72" i="22"/>
  <c r="E71" i="22"/>
  <c r="E70" i="22"/>
  <c r="E69" i="22"/>
  <c r="E75" i="21"/>
  <c r="E74" i="21"/>
  <c r="E73" i="21"/>
  <c r="E72" i="21"/>
  <c r="E71" i="21"/>
  <c r="E70" i="21"/>
  <c r="E69" i="21"/>
  <c r="E119" i="20"/>
  <c r="E118" i="20"/>
  <c r="E116" i="20"/>
  <c r="E117" i="20"/>
  <c r="E120" i="20"/>
  <c r="E121" i="20"/>
  <c r="E115" i="20"/>
  <c r="B15" i="10"/>
  <c r="E15" i="10" s="1"/>
  <c r="F10" i="10"/>
  <c r="F9" i="10"/>
  <c r="E10" i="10"/>
  <c r="E9" i="10"/>
  <c r="I13" i="19"/>
  <c r="I12" i="19"/>
  <c r="D13" i="19"/>
  <c r="D12" i="19"/>
  <c r="D10" i="19"/>
  <c r="D9" i="19"/>
  <c r="G33" i="3"/>
  <c r="H82" i="28"/>
  <c r="H81" i="28"/>
  <c r="H80" i="28"/>
  <c r="H79" i="28"/>
  <c r="H78" i="28"/>
  <c r="H76" i="28"/>
  <c r="H75" i="28"/>
  <c r="H74" i="28"/>
  <c r="H73" i="28"/>
  <c r="H72" i="28"/>
  <c r="H88" i="28"/>
  <c r="H87" i="28"/>
  <c r="H86" i="28"/>
  <c r="H85" i="28"/>
  <c r="H84" i="28"/>
  <c r="H67" i="28"/>
  <c r="H68" i="28"/>
  <c r="H69" i="28"/>
  <c r="H70" i="28"/>
  <c r="H66" i="28"/>
  <c r="C15" i="10" l="1"/>
  <c r="C32" i="5"/>
  <c r="C31" i="5"/>
  <c r="F15" i="10" s="1"/>
  <c r="G34" i="3"/>
  <c r="G35" i="3"/>
  <c r="G36" i="3"/>
  <c r="G37" i="3"/>
  <c r="G38" i="3"/>
  <c r="G39" i="3"/>
  <c r="D15" i="10" l="1"/>
  <c r="K52" i="3" l="1"/>
  <c r="J17" i="3"/>
  <c r="J41" i="3"/>
  <c r="H10" i="3"/>
  <c r="H11" i="3"/>
  <c r="H12" i="3"/>
  <c r="J12" i="3" s="1"/>
  <c r="H13" i="3"/>
  <c r="H14" i="3"/>
  <c r="H15" i="3"/>
  <c r="H9" i="3"/>
  <c r="H39" i="3" l="1"/>
  <c r="J39" i="3" s="1"/>
  <c r="J15" i="3"/>
  <c r="H38" i="3"/>
  <c r="J38" i="3" s="1"/>
  <c r="J14" i="3"/>
  <c r="H34" i="3"/>
  <c r="J34" i="3" s="1"/>
  <c r="J10" i="3"/>
  <c r="H33" i="3"/>
  <c r="J33" i="3" s="1"/>
  <c r="J9" i="3"/>
  <c r="H37" i="3"/>
  <c r="J37" i="3" s="1"/>
  <c r="J13" i="3"/>
  <c r="H35" i="3"/>
  <c r="J35" i="3" s="1"/>
  <c r="J11" i="3"/>
  <c r="H36" i="3"/>
  <c r="J36" i="3" s="1"/>
  <c r="B13" i="10" l="1"/>
  <c r="C14" i="10"/>
  <c r="E1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9" authorId="0" shapeId="0" xr:uid="{031A6042-5CCB-4281-963F-DE05D7CADEF4}">
      <text>
        <r>
          <rPr>
            <sz val="9"/>
            <color indexed="81"/>
            <rFont val="Tahoma"/>
            <family val="2"/>
          </rPr>
          <t xml:space="preserve">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3" authorId="0" shapeId="0" xr:uid="{05C32760-AC04-47E9-80A1-7CD1E3F5E3EF}">
      <text>
        <r>
          <rPr>
            <sz val="9"/>
            <color indexed="81"/>
            <rFont val="Tahoma"/>
            <family val="2"/>
          </rPr>
          <t xml:space="preserve">Total Cost should align with submitted invoices.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9" authorId="0" shapeId="0" xr:uid="{CE1BEDD8-5864-4C20-9C34-8071D17620BC}">
      <text>
        <r>
          <rPr>
            <sz val="9"/>
            <color indexed="81"/>
            <rFont val="Tahoma"/>
            <family val="2"/>
          </rPr>
          <t>Group equipment as appropriate, e.g. doors, plumbing penetrations, etc.</t>
        </r>
      </text>
    </comment>
    <comment ref="C19" authorId="1" shapeId="0" xr:uid="{0F598F90-29F4-4CA2-8188-5103D4B996BC}">
      <text>
        <r>
          <rPr>
            <sz val="9"/>
            <color indexed="81"/>
            <rFont val="Tahoma"/>
            <family val="2"/>
          </rPr>
          <t>Include all costs such as labor and material.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24" authorId="0" shapeId="0" xr:uid="{0348FE0C-F941-47E5-B97B-86CD2145168F}">
      <text>
        <r>
          <rPr>
            <sz val="9"/>
            <color indexed="81"/>
            <rFont val="Tahoma"/>
            <family val="2"/>
          </rPr>
          <t xml:space="preserve">Total Cost should align with submitted invoices. </t>
        </r>
      </text>
    </comment>
    <comment ref="B26" authorId="0" shapeId="0" xr:uid="{FE776893-58E5-4437-BB90-7B31E8927031}">
      <text>
        <r>
          <rPr>
            <sz val="9"/>
            <color indexed="81"/>
            <rFont val="Tahoma"/>
            <family val="2"/>
          </rPr>
          <t>Group equipment as appropriate, e.g. doors, plumbing penetrations, etc.</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7" authorId="0" shapeId="0" xr:uid="{0774CF4D-C424-46EF-95F3-3462A600D1C3}">
      <text>
        <r>
          <rPr>
            <sz val="9"/>
            <color indexed="81"/>
            <rFont val="Tahoma"/>
            <family val="2"/>
          </rPr>
          <t>Group equipment as appropriate, e.g. tanks, etc.</t>
        </r>
      </text>
    </comment>
    <comment ref="C17" authorId="1" shapeId="0" xr:uid="{4009FA7C-5C41-443D-B667-CEE403A92E56}">
      <text>
        <r>
          <rPr>
            <sz val="9"/>
            <color indexed="81"/>
            <rFont val="Tahoma"/>
            <family val="2"/>
          </rPr>
          <t>Include all costs such as labor and material.</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72" authorId="0" shapeId="0" xr:uid="{0916F1A7-4361-4B5E-B0D6-6B0C08F17F5C}">
      <text>
        <r>
          <rPr>
            <sz val="9"/>
            <color indexed="81"/>
            <rFont val="Tahoma"/>
            <family val="2"/>
          </rPr>
          <t xml:space="preserve">Total Cost should align with submitted invoices. </t>
        </r>
      </text>
    </comment>
    <comment ref="B74" authorId="0" shapeId="0" xr:uid="{915F9034-0572-491C-ABF4-A6D62BF1A5D6}">
      <text>
        <r>
          <rPr>
            <sz val="9"/>
            <color indexed="81"/>
            <rFont val="Tahoma"/>
            <family val="2"/>
          </rPr>
          <t>Group equipment as appropriate, e.g. orifice plates, steam traps, etc.</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7" authorId="0" shapeId="0" xr:uid="{84950C1B-876A-44DE-97F1-0092AC4B874D}">
      <text>
        <r>
          <rPr>
            <sz val="9"/>
            <color indexed="81"/>
            <rFont val="Tahoma"/>
            <family val="2"/>
          </rPr>
          <t>e.g. Fan only, Fan with heating/cooling coil, ERV, HRV, etc.</t>
        </r>
      </text>
    </comment>
    <comment ref="P7" authorId="1" shapeId="0" xr:uid="{AA8F6608-BBBE-4D7A-8869-B3F26935BBE0}">
      <text>
        <r>
          <rPr>
            <sz val="9"/>
            <color indexed="81"/>
            <rFont val="Arial"/>
            <family val="2"/>
          </rPr>
          <t>If "Other" or "N/A" was selected for any of the drop-down items in this section, indicate what "other" is or why the selection is "N/A" here.</t>
        </r>
      </text>
    </comment>
    <comment ref="B12" authorId="0" shapeId="0" xr:uid="{7A95ACD4-E2F8-4BD0-BAEA-DB434D222CAB}">
      <text>
        <r>
          <rPr>
            <sz val="9"/>
            <color indexed="81"/>
            <rFont val="Tahoma"/>
            <family val="2"/>
          </rPr>
          <t>For other areas as needed, overwrite the header with an appropriate description.</t>
        </r>
      </text>
    </comment>
    <comment ref="B21" authorId="0" shapeId="0" xr:uid="{78B42086-09DE-40AD-A6DC-D9C3E4AAA395}">
      <text>
        <r>
          <rPr>
            <sz val="9"/>
            <color indexed="81"/>
            <rFont val="Tahoma"/>
            <family val="2"/>
          </rPr>
          <t>For other areas as needed, overwrite the header with an appropriate description.</t>
        </r>
      </text>
    </comment>
    <comment ref="C24" authorId="0" shapeId="0" xr:uid="{1FD86109-E304-4040-9A69-D6CE6DC573AF}">
      <text>
        <r>
          <rPr>
            <sz val="9"/>
            <color indexed="81"/>
            <rFont val="Tahoma"/>
            <family val="2"/>
          </rPr>
          <t>e.g. Fan only, Fan with heating/cooling coil, ERV, HRV, etc.</t>
        </r>
      </text>
    </comment>
    <comment ref="K24" authorId="2" shapeId="0" xr:uid="{ACFD16EE-0CBC-4234-B979-79391CFF488C}">
      <text>
        <r>
          <rPr>
            <sz val="9"/>
            <color indexed="81"/>
            <rFont val="Tahoma"/>
            <family val="2"/>
          </rPr>
          <t xml:space="preserve">At design external static pressure and design CFM </t>
        </r>
      </text>
    </comment>
    <comment ref="L24" authorId="2" shapeId="0" xr:uid="{319206A5-E4E2-42F3-BDFB-291F31271168}">
      <text>
        <r>
          <rPr>
            <sz val="9"/>
            <color indexed="81"/>
            <rFont val="Tahoma"/>
            <family val="2"/>
          </rPr>
          <t>At manufacturer rated design conditions</t>
        </r>
      </text>
    </comment>
    <comment ref="N24" authorId="1" shapeId="0" xr:uid="{938DBE0C-2578-43C4-B794-63FC16C3411B}">
      <text>
        <r>
          <rPr>
            <sz val="9"/>
            <color indexed="81"/>
            <rFont val="Arial"/>
            <family val="2"/>
          </rPr>
          <t>If "Other" or "N/A" was selected for any of the drop-down items in this section, indicate what "other" is or why the selection is "N/A" here.</t>
        </r>
      </text>
    </comment>
    <comment ref="B29" authorId="0" shapeId="0" xr:uid="{C539AF3A-AF7C-48DB-B5DE-A2011690DCED}">
      <text>
        <r>
          <rPr>
            <sz val="9"/>
            <color indexed="81"/>
            <rFont val="Tahoma"/>
            <family val="2"/>
          </rPr>
          <t>For other areas as needed, overwrite the header with an appropriate description.</t>
        </r>
      </text>
    </comment>
    <comment ref="B38" authorId="0" shapeId="0" xr:uid="{977642CA-D13A-43C6-8831-FD6E3D050FB1}">
      <text>
        <r>
          <rPr>
            <sz val="9"/>
            <color indexed="81"/>
            <rFont val="Tahoma"/>
            <family val="2"/>
          </rPr>
          <t>For other areas as needed, overwrite the header with an appropriate description.</t>
        </r>
      </text>
    </comment>
    <comment ref="B41" authorId="0" shapeId="0" xr:uid="{9F15138D-FC5C-491C-A914-ED352AEAA5E3}">
      <text>
        <r>
          <rPr>
            <sz val="9"/>
            <color indexed="81"/>
            <rFont val="Tahoma"/>
            <family val="2"/>
          </rPr>
          <t>Group equipment as appropriate, e.g. duct sealing, HRVs, etc.</t>
        </r>
      </text>
    </comment>
    <comment ref="C41" authorId="3" shapeId="0" xr:uid="{858B534F-3B34-4176-8BA3-DA89F8F9ED67}">
      <text>
        <r>
          <rPr>
            <sz val="9"/>
            <color indexed="81"/>
            <rFont val="Tahoma"/>
            <family val="2"/>
          </rPr>
          <t>Include all costs such as labor and material.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D7" authorId="0" shapeId="0" xr:uid="{48220AC9-CBF8-45DA-9CF4-FCB66ACFDB98}">
      <text>
        <r>
          <rPr>
            <sz val="9"/>
            <color indexed="81"/>
            <rFont val="Tahoma"/>
            <family val="2"/>
          </rPr>
          <t>e.g. Fan only, Fan with heating/cooling coil, ERV, HRV, etc.</t>
        </r>
      </text>
    </comment>
    <comment ref="N8" authorId="0" shapeId="0" xr:uid="{8BC8CF3F-D87F-4D2F-99DC-BF4BB4EAFFC6}">
      <text>
        <r>
          <rPr>
            <sz val="9"/>
            <color indexed="81"/>
            <rFont val="Tahoma"/>
            <family val="2"/>
          </rPr>
          <t xml:space="preserve">Exterior outdoor air intake louver must be at least 4 feet above grade or roof deck, at least 10 feet away from known contamination sources (dryer, garage exhaust, etc.), and no closer to the exhaust port than recommended by the manufacturer. </t>
        </r>
      </text>
    </comment>
    <comment ref="M37" authorId="0" shapeId="0" xr:uid="{30A39B90-7659-4CD3-844F-2BFEDA470D3B}">
      <text>
        <r>
          <rPr>
            <sz val="9"/>
            <color indexed="81"/>
            <rFont val="Tahoma"/>
            <family val="2"/>
          </rPr>
          <t>If the system does not operate 24/7, is there an automatic damper that shuts outdoor air intake when the unit is off? e.g. hallways, laundry rooms, common areas.</t>
        </r>
      </text>
    </comment>
    <comment ref="D38" authorId="0" shapeId="0" xr:uid="{3A0308AE-16A3-4C2B-9128-040A01AED450}">
      <text>
        <r>
          <rPr>
            <sz val="9"/>
            <color indexed="81"/>
            <rFont val="Tahoma"/>
            <family val="2"/>
          </rPr>
          <t>e.g. supply, exhaust, ERV, etc</t>
        </r>
      </text>
    </comment>
    <comment ref="B66" authorId="0" shapeId="0" xr:uid="{EA17B2AA-815F-4BF1-A942-E6F7FE88E0E3}">
      <text>
        <r>
          <rPr>
            <sz val="9"/>
            <color indexed="81"/>
            <rFont val="Tahoma"/>
            <family val="2"/>
          </rPr>
          <t xml:space="preserve">Total Cost should align with submitted invoices. </t>
        </r>
      </text>
    </comment>
    <comment ref="B68" authorId="0" shapeId="0" xr:uid="{434E766A-6B1F-44BE-81FC-C6AE774C755E}">
      <text>
        <r>
          <rPr>
            <sz val="9"/>
            <color indexed="81"/>
            <rFont val="Tahoma"/>
            <family val="2"/>
          </rPr>
          <t>Group equipment as appropriate, e.g. duct sealing, HRVs,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G8" authorId="0" shapeId="0" xr:uid="{5372BFBF-F31F-4B82-AA78-41D2A1F40AF9}">
      <text>
        <r>
          <rPr>
            <sz val="9"/>
            <color indexed="81"/>
            <rFont val="Tahoma"/>
            <family val="2"/>
          </rPr>
          <t>If R-Value is estimated, be sure to select "estimated" in the Verification Method column.</t>
        </r>
      </text>
    </comment>
    <comment ref="I8" authorId="1" shapeId="0" xr:uid="{0F87DCCE-6EDA-496E-BA12-F526EB2243AB}">
      <text>
        <r>
          <rPr>
            <sz val="9"/>
            <color indexed="81"/>
            <rFont val="Tahoma"/>
            <family val="2"/>
          </rPr>
          <t xml:space="preserve">Area should only include the applicable envelope component. E.g. wall area should exclude doors and windows, etc.  </t>
        </r>
      </text>
    </comment>
    <comment ref="H16" authorId="0" shapeId="0" xr:uid="{DF8E4095-79D1-4A85-85C9-C016F3994BC2}">
      <text>
        <r>
          <rPr>
            <sz val="9"/>
            <color indexed="81"/>
            <rFont val="Tahoma"/>
            <family val="2"/>
          </rPr>
          <t>If unknown, use ASHRAE-estimated U-Value</t>
        </r>
      </text>
    </comment>
    <comment ref="I32" authorId="1" shapeId="0" xr:uid="{043BBD75-5E36-4301-9122-52ACB5C5334B}">
      <text>
        <r>
          <rPr>
            <sz val="9"/>
            <color indexed="81"/>
            <rFont val="Tahoma"/>
            <family val="2"/>
          </rPr>
          <t xml:space="preserve">Area should only include the applicable envelope component. E.g. wall area should exclude doors and windows, etc.  </t>
        </r>
      </text>
    </comment>
    <comment ref="B62" authorId="0" shapeId="0" xr:uid="{BD679842-570C-4A21-B00D-5829C2096766}">
      <text>
        <r>
          <rPr>
            <sz val="9"/>
            <color indexed="81"/>
            <rFont val="Tahoma"/>
            <family val="2"/>
          </rPr>
          <t xml:space="preserve"> Group components as appropriate, e.g. windows, wall insulation, etc.</t>
        </r>
      </text>
    </comment>
    <comment ref="C62" authorId="1" shapeId="0" xr:uid="{819427C1-5ECA-4BA5-A0B5-28510F52E8D8}">
      <text>
        <r>
          <rPr>
            <sz val="9"/>
            <color indexed="81"/>
            <rFont val="Tahoma"/>
            <family val="2"/>
          </rPr>
          <t>Include all costs such as labor and material.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G7" authorId="0" shapeId="0" xr:uid="{73075370-D8A3-4E89-A8D9-DAB41F1EB813}">
      <text>
        <r>
          <rPr>
            <sz val="9"/>
            <color indexed="81"/>
            <rFont val="Tahoma"/>
            <family val="2"/>
          </rPr>
          <t>List each component of the wall section from the exterior surface to the interior surface.  Include the thickness of each component in inches.</t>
        </r>
      </text>
    </comment>
    <comment ref="L83" authorId="0" shapeId="0" xr:uid="{A44E4F64-72E2-44E7-ABF0-57AD32D47F93}">
      <text>
        <r>
          <rPr>
            <sz val="9"/>
            <color indexed="81"/>
            <rFont val="Tahoma"/>
            <family val="2"/>
          </rPr>
          <t>Per the Program's minimum installation standards, windows must be air sealed with either 2x backer rod and caulk sealant joints or applicable tapes</t>
        </r>
      </text>
    </comment>
    <comment ref="B112" authorId="1" shapeId="0" xr:uid="{13755A47-E0ED-41AF-AF24-BAAAE7DC90AF}">
      <text>
        <r>
          <rPr>
            <sz val="9"/>
            <color indexed="81"/>
            <rFont val="Tahoma"/>
            <family val="2"/>
          </rPr>
          <t xml:space="preserve">Total Cost should align with submitted invoices. </t>
        </r>
      </text>
    </comment>
    <comment ref="B114" authorId="1" shapeId="0" xr:uid="{D84A12D5-A3E6-4A1A-83A1-C1487F64B84B}">
      <text>
        <r>
          <rPr>
            <sz val="9"/>
            <color indexed="81"/>
            <rFont val="Tahoma"/>
            <family val="2"/>
          </rPr>
          <t>Group components as appropriate, e.g. windows, wall insulation,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9" authorId="0" shapeId="0" xr:uid="{CE3D13B2-535C-4EAC-8A2F-D732AA18C6A5}">
      <text>
        <r>
          <rPr>
            <sz val="9"/>
            <color indexed="81"/>
            <rFont val="Tahoma"/>
            <family val="2"/>
          </rPr>
          <t>e.g. Fan only, Fan with heating/cooling coil, ERV, HRV, etc.</t>
        </r>
      </text>
    </comment>
    <comment ref="O9" authorId="1" shapeId="0" xr:uid="{8D2CC7A5-5CF5-430F-8682-17EA1C8AF7A2}">
      <text>
        <r>
          <rPr>
            <sz val="9"/>
            <color indexed="81"/>
            <rFont val="Arial"/>
            <family val="2"/>
          </rPr>
          <t>If "Other" or "N/A" was selected for any of the drop-down items in this section, indicate what "other" is or why the selection is "N/A" here.</t>
        </r>
      </text>
    </comment>
    <comment ref="B14" authorId="0" shapeId="0" xr:uid="{1E68EBFB-F347-4A9A-A5D6-F46546FEC86F}">
      <text>
        <r>
          <rPr>
            <sz val="9"/>
            <color indexed="81"/>
            <rFont val="Tahoma"/>
            <family val="2"/>
          </rPr>
          <t>For other areas as needed, overwrite the header with an appropriate description.</t>
        </r>
      </text>
    </comment>
    <comment ref="B23" authorId="0" shapeId="0" xr:uid="{73787CAE-C8CA-451B-B60B-D4C7DDF49E12}">
      <text>
        <r>
          <rPr>
            <sz val="9"/>
            <color indexed="81"/>
            <rFont val="Tahoma"/>
            <family val="2"/>
          </rPr>
          <t>For other areas as needed, overwrite the header with an appropriate description.</t>
        </r>
      </text>
    </comment>
    <comment ref="C30" authorId="0" shapeId="0" xr:uid="{23B37E22-8EA8-40CD-BBC6-1D1AD45AB9A6}">
      <text>
        <r>
          <rPr>
            <sz val="9"/>
            <color indexed="81"/>
            <rFont val="Tahoma"/>
            <family val="2"/>
          </rPr>
          <t>e.g. Fan only, Fan with heating/cooling coil, ERV, HRV, etc.</t>
        </r>
      </text>
    </comment>
    <comment ref="L30" authorId="2" shapeId="0" xr:uid="{86287CFE-6C76-48AE-B62C-7A228D1C1641}">
      <text>
        <r>
          <rPr>
            <sz val="9"/>
            <color indexed="81"/>
            <rFont val="Tahoma"/>
            <family val="2"/>
          </rPr>
          <t xml:space="preserve">At design external static pressure and design CFM </t>
        </r>
      </text>
    </comment>
    <comment ref="M30" authorId="2" shapeId="0" xr:uid="{522E32B5-171F-431E-A604-6D0FAC0B7E8C}">
      <text>
        <r>
          <rPr>
            <sz val="9"/>
            <color indexed="81"/>
            <rFont val="Tahoma"/>
            <family val="2"/>
          </rPr>
          <t>At manufacturer rated design conditions</t>
        </r>
      </text>
    </comment>
    <comment ref="O30" authorId="1" shapeId="0" xr:uid="{D4C07A79-3AA0-41EE-A9A2-E6188F929777}">
      <text>
        <r>
          <rPr>
            <sz val="9"/>
            <color indexed="81"/>
            <rFont val="Arial"/>
            <family val="2"/>
          </rPr>
          <t>If "Other" or "N/A" was selected for any of the drop-down items in this section, indicate what "other" is or why the selection is "N/A" here.</t>
        </r>
      </text>
    </comment>
    <comment ref="B35" authorId="0" shapeId="0" xr:uid="{BC158170-40F5-4DF0-88A1-E317983D36F3}">
      <text>
        <r>
          <rPr>
            <sz val="9"/>
            <color indexed="81"/>
            <rFont val="Tahoma"/>
            <family val="2"/>
          </rPr>
          <t>For other areas as needed, overwrite the header with an appropriate description.</t>
        </r>
      </text>
    </comment>
    <comment ref="B44" authorId="0" shapeId="0" xr:uid="{F0342DA7-A77A-4400-AA0F-27D99E06FD71}">
      <text>
        <r>
          <rPr>
            <sz val="9"/>
            <color indexed="81"/>
            <rFont val="Tahoma"/>
            <family val="2"/>
          </rPr>
          <t>For other areas as needed, overwrite the header with an appropriate description.</t>
        </r>
      </text>
    </comment>
    <comment ref="B47" authorId="0" shapeId="0" xr:uid="{DEC92847-12F5-4E6D-9390-3F2C7C571FCB}">
      <text>
        <r>
          <rPr>
            <sz val="9"/>
            <color indexed="81"/>
            <rFont val="Tahoma"/>
            <family val="2"/>
          </rPr>
          <t>Group equipment as appropriate, e.g. duct sealing, HRVs, etc.</t>
        </r>
      </text>
    </comment>
    <comment ref="C47" authorId="3" shapeId="0" xr:uid="{3B853619-FCDA-4D5D-AE3D-73D6693BEB8D}">
      <text>
        <r>
          <rPr>
            <sz val="9"/>
            <color indexed="81"/>
            <rFont val="Tahoma"/>
            <family val="2"/>
          </rPr>
          <t>Include all costs such as labor and material.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Healey, Heather</author>
    <author>Lindsey Wilson</author>
    <author>Jackie Albanese</author>
    <author>Betsy Parrington</author>
    <author>Albanese, Jacqueleen</author>
  </authors>
  <commentList>
    <comment ref="H7" authorId="0" shapeId="0" xr:uid="{3CA705AD-A88D-412B-905E-801D07637B7C}">
      <text>
        <r>
          <rPr>
            <b/>
            <sz val="9"/>
            <color indexed="81"/>
            <rFont val="Arial"/>
            <family val="2"/>
          </rPr>
          <t xml:space="preserve">AFUE </t>
        </r>
        <r>
          <rPr>
            <sz val="9"/>
            <color indexed="81"/>
            <rFont val="Arial"/>
            <family val="2"/>
          </rPr>
          <t xml:space="preserve">= Annual Fuel Utilization Efficiency
</t>
        </r>
        <r>
          <rPr>
            <b/>
            <sz val="9"/>
            <color indexed="81"/>
            <rFont val="Arial"/>
            <family val="2"/>
          </rPr>
          <t>Et</t>
        </r>
        <r>
          <rPr>
            <sz val="9"/>
            <color indexed="81"/>
            <rFont val="Arial"/>
            <family val="2"/>
          </rPr>
          <t xml:space="preserve"> = Thermal Efficiency
</t>
        </r>
        <r>
          <rPr>
            <b/>
            <sz val="9"/>
            <color indexed="81"/>
            <rFont val="Arial"/>
            <family val="2"/>
          </rPr>
          <t xml:space="preserve">HSPF = </t>
        </r>
        <r>
          <rPr>
            <sz val="9"/>
            <color indexed="81"/>
            <rFont val="Arial"/>
            <family val="2"/>
          </rPr>
          <t xml:space="preserve">Heating Season Performance Factor
</t>
        </r>
        <r>
          <rPr>
            <b/>
            <sz val="9"/>
            <color indexed="81"/>
            <rFont val="Arial"/>
            <family val="2"/>
          </rPr>
          <t xml:space="preserve">COP </t>
        </r>
        <r>
          <rPr>
            <sz val="9"/>
            <color indexed="81"/>
            <rFont val="Arial"/>
            <family val="2"/>
          </rPr>
          <t>= Coefficient of Performance</t>
        </r>
      </text>
    </comment>
    <comment ref="L7" authorId="1" shapeId="0" xr:uid="{DE6C036F-9C1B-4EE7-9614-FDE37B52C3F0}">
      <text>
        <r>
          <rPr>
            <sz val="9"/>
            <color indexed="81"/>
            <rFont val="Arial"/>
            <family val="2"/>
          </rPr>
          <t>If "Other" or "N/A" was selected for any of the drop-down items in this section, indicate what "other" is or why the selection is "N/A" here.</t>
        </r>
      </text>
    </comment>
    <comment ref="H11" authorId="0" shapeId="0" xr:uid="{FC0EFFCC-56F2-4B81-B653-6ECF5C8B5781}">
      <text>
        <r>
          <rPr>
            <b/>
            <sz val="9"/>
            <color indexed="81"/>
            <rFont val="Arial"/>
            <family val="2"/>
          </rPr>
          <t xml:space="preserve">SEER </t>
        </r>
        <r>
          <rPr>
            <sz val="9"/>
            <color indexed="81"/>
            <rFont val="Arial"/>
            <family val="2"/>
          </rPr>
          <t xml:space="preserve">= Seasonal Energy Efficiency Ratio
</t>
        </r>
        <r>
          <rPr>
            <b/>
            <sz val="9"/>
            <color indexed="81"/>
            <rFont val="Arial"/>
            <family val="2"/>
          </rPr>
          <t xml:space="preserve">EER </t>
        </r>
        <r>
          <rPr>
            <sz val="9"/>
            <color indexed="81"/>
            <rFont val="Arial"/>
            <family val="2"/>
          </rPr>
          <t xml:space="preserve"> = Energy Efficiency Ratio
</t>
        </r>
        <r>
          <rPr>
            <b/>
            <sz val="9"/>
            <color indexed="81"/>
            <rFont val="Arial"/>
            <family val="2"/>
          </rPr>
          <t xml:space="preserve">COP </t>
        </r>
        <r>
          <rPr>
            <sz val="9"/>
            <color indexed="81"/>
            <rFont val="Arial"/>
            <family val="2"/>
          </rPr>
          <t>= Coefficient of Performance</t>
        </r>
      </text>
    </comment>
    <comment ref="J11" authorId="1" shapeId="0" xr:uid="{ECFBDDC0-AE91-4085-9DFD-D0ED3598BE76}">
      <text>
        <r>
          <rPr>
            <sz val="9"/>
            <color indexed="81"/>
            <rFont val="Arial"/>
            <family val="2"/>
          </rPr>
          <t>If "Other" or "N/A" was selected for any of the drop-down items in this section, indicate what "other" is or why the selection is "N/A" here.</t>
        </r>
      </text>
    </comment>
    <comment ref="J17" authorId="2" shapeId="0" xr:uid="{5B03E40B-F2A5-4ED5-9215-73FC91DCFC93}">
      <text>
        <r>
          <rPr>
            <sz val="9"/>
            <color indexed="81"/>
            <rFont val="Tahoma"/>
            <family val="2"/>
          </rPr>
          <t>Enter the efficiency required by in Attachment A. Include the units of the efficiency.</t>
        </r>
      </text>
    </comment>
    <comment ref="K17" authorId="3" shapeId="0" xr:uid="{6AD13E87-946B-4E11-A910-C07BC35CA470}">
      <text>
        <r>
          <rPr>
            <sz val="9"/>
            <color indexed="81"/>
            <rFont val="Tahoma"/>
            <family val="2"/>
          </rPr>
          <t>Include the units of the efficiency you provide.</t>
        </r>
      </text>
    </comment>
    <comment ref="L17" authorId="3" shapeId="0" xr:uid="{63B24AB0-6921-40D9-879A-4B0CD9AEC488}">
      <text>
        <r>
          <rPr>
            <sz val="9"/>
            <color indexed="81"/>
            <rFont val="Tahoma"/>
            <family val="2"/>
          </rPr>
          <t>Enter the efficiency required by in Attachment A. Include the units of the efficiency.</t>
        </r>
      </text>
    </comment>
    <comment ref="O17" authorId="3" shapeId="0" xr:uid="{849F88C8-18E4-4FA6-9C52-97407D01CD85}">
      <text>
        <r>
          <rPr>
            <sz val="9"/>
            <color indexed="81"/>
            <rFont val="Tahoma"/>
            <family val="2"/>
          </rPr>
          <t>Include the units of the efficiency you provide.</t>
        </r>
      </text>
    </comment>
    <comment ref="P17" authorId="3" shapeId="0" xr:uid="{67D24DBC-AB2F-46E8-841F-6A8B7A855CF8}">
      <text>
        <r>
          <rPr>
            <sz val="9"/>
            <color indexed="81"/>
            <rFont val="Tahoma"/>
            <family val="2"/>
          </rPr>
          <t>Include the units of the efficiency.</t>
        </r>
      </text>
    </comment>
    <comment ref="B25" authorId="2" shapeId="0" xr:uid="{BDBCDFAC-2403-4D80-9157-97144E70F866}">
      <text>
        <r>
          <rPr>
            <sz val="9"/>
            <color indexed="81"/>
            <rFont val="Tahoma"/>
            <family val="2"/>
          </rPr>
          <t>Group equipment as appropriate, e.g. duct sealing, HRVs, etc.</t>
        </r>
      </text>
    </comment>
    <comment ref="C25" authorId="4" shapeId="0" xr:uid="{E20BDC53-91D5-4B6C-8E1C-395807199530}">
      <text>
        <r>
          <rPr>
            <sz val="9"/>
            <color indexed="81"/>
            <rFont val="Tahoma"/>
            <family val="2"/>
          </rPr>
          <t>Include all costs such as labor and material.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F7" authorId="0" shapeId="0" xr:uid="{00CF50F2-4F92-4A7D-8135-4C232292813D}">
      <text>
        <r>
          <rPr>
            <sz val="9"/>
            <color indexed="81"/>
            <rFont val="Tahoma"/>
            <family val="2"/>
          </rPr>
          <t>Include night setback settings if applicable.</t>
        </r>
      </text>
    </comment>
    <comment ref="B66" authorId="1" shapeId="0" xr:uid="{80F2FF79-2DE8-460A-B023-26CD582BC7B2}">
      <text>
        <r>
          <rPr>
            <sz val="9"/>
            <color indexed="81"/>
            <rFont val="Tahoma"/>
            <family val="2"/>
          </rPr>
          <t xml:space="preserve">Total Cost should align with submitted invoices. </t>
        </r>
      </text>
    </comment>
    <comment ref="B68" authorId="1" shapeId="0" xr:uid="{209D7693-2CC3-473C-855A-2059B5567902}">
      <text>
        <r>
          <rPr>
            <sz val="9"/>
            <color indexed="81"/>
            <rFont val="Tahoma"/>
            <family val="2"/>
          </rPr>
          <t>Group equipment as appropriate, e.g. duct sealing, HRV, etc.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Healey, Heather</author>
    <author>Jackie Albanese</author>
    <author>Albanese, Jacqueleen</author>
  </authors>
  <commentList>
    <comment ref="J7" authorId="0" shapeId="0" xr:uid="{34523D2B-240B-4E4C-94C3-6119ED083D14}">
      <text>
        <r>
          <rPr>
            <b/>
            <sz val="9"/>
            <color indexed="81"/>
            <rFont val="Arial"/>
            <family val="2"/>
          </rPr>
          <t xml:space="preserve">AFUE </t>
        </r>
        <r>
          <rPr>
            <sz val="9"/>
            <color indexed="81"/>
            <rFont val="Arial"/>
            <family val="2"/>
          </rPr>
          <t xml:space="preserve">= Annual Fuel Utilization Efficiency
</t>
        </r>
        <r>
          <rPr>
            <b/>
            <sz val="9"/>
            <color indexed="81"/>
            <rFont val="Arial"/>
            <family val="2"/>
          </rPr>
          <t xml:space="preserve">Et </t>
        </r>
        <r>
          <rPr>
            <sz val="9"/>
            <color indexed="81"/>
            <rFont val="Arial"/>
            <family val="2"/>
          </rPr>
          <t xml:space="preserve">= Thermal Efficiency
</t>
        </r>
        <r>
          <rPr>
            <b/>
            <sz val="9"/>
            <color indexed="81"/>
            <rFont val="Arial"/>
            <family val="2"/>
          </rPr>
          <t>COP</t>
        </r>
        <r>
          <rPr>
            <sz val="9"/>
            <color indexed="81"/>
            <rFont val="Arial"/>
            <family val="2"/>
          </rPr>
          <t xml:space="preserve"> = Coefficient of Performance</t>
        </r>
      </text>
    </comment>
    <comment ref="B24" authorId="1" shapeId="0" xr:uid="{6F7DD984-742A-403F-B4A1-1425DEA7AFFC}">
      <text>
        <r>
          <rPr>
            <sz val="9"/>
            <color indexed="81"/>
            <rFont val="Tahoma"/>
            <family val="2"/>
          </rPr>
          <t>Group equipment as appropriate, e.g. tanks, etc.</t>
        </r>
      </text>
    </comment>
    <comment ref="C24" authorId="2" shapeId="0" xr:uid="{8D7B347F-AA7E-4180-8D9B-F4DEEB8940BC}">
      <text>
        <r>
          <rPr>
            <sz val="9"/>
            <color indexed="81"/>
            <rFont val="Tahoma"/>
            <family val="2"/>
          </rPr>
          <t>Include all costs such as labor and material.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8" authorId="0" shapeId="0" xr:uid="{8B0CD919-58B8-46B4-977E-B9BFC2C20C02}">
      <text>
        <r>
          <rPr>
            <sz val="9"/>
            <color indexed="81"/>
            <rFont val="Tahoma"/>
            <family val="2"/>
          </rPr>
          <t xml:space="preserve">Total Cost should align with submitted invoices. </t>
        </r>
      </text>
    </comment>
    <comment ref="B50" authorId="0" shapeId="0" xr:uid="{95864A8C-EEAB-4558-9469-4270F447E4CC}">
      <text>
        <r>
          <rPr>
            <sz val="9"/>
            <color indexed="81"/>
            <rFont val="Tahoma"/>
            <family val="2"/>
          </rPr>
          <t>Group equipment as appropriate, e.g. storage tanks, etc.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Albanese, Jacqueleen</author>
  </authors>
  <commentList>
    <comment ref="C32" authorId="0" shapeId="0" xr:uid="{70DE3D1B-800E-4572-9041-46803E94931D}">
      <text>
        <r>
          <rPr>
            <sz val="9"/>
            <color indexed="81"/>
            <rFont val="Tahoma"/>
            <family val="2"/>
          </rPr>
          <t>Include all costs such as labor and material.</t>
        </r>
      </text>
    </comment>
  </commentList>
</comments>
</file>

<file path=xl/sharedStrings.xml><?xml version="1.0" encoding="utf-8"?>
<sst xmlns="http://schemas.openxmlformats.org/spreadsheetml/2006/main" count="2302" uniqueCount="1140">
  <si>
    <t>Space Heating</t>
  </si>
  <si>
    <t>Electricity</t>
  </si>
  <si>
    <t>Other</t>
  </si>
  <si>
    <t>Area</t>
  </si>
  <si>
    <t>Roof 1</t>
  </si>
  <si>
    <t>Roof 2</t>
  </si>
  <si>
    <t>Wall 1</t>
  </si>
  <si>
    <t>Wall 2</t>
  </si>
  <si>
    <t>Wall 3</t>
  </si>
  <si>
    <t>Window 1</t>
  </si>
  <si>
    <t>Window 2</t>
  </si>
  <si>
    <t>Existing Operation Type</t>
  </si>
  <si>
    <t>Existing Framing Material</t>
  </si>
  <si>
    <t># of Panes</t>
  </si>
  <si>
    <t xml:space="preserve">Qty. </t>
  </si>
  <si>
    <t>Window 3</t>
  </si>
  <si>
    <t>Single</t>
  </si>
  <si>
    <t>Double</t>
  </si>
  <si>
    <t>Triple</t>
  </si>
  <si>
    <t>Wood</t>
  </si>
  <si>
    <t>Fiberglass</t>
  </si>
  <si>
    <t>Awning</t>
  </si>
  <si>
    <t>Casement</t>
  </si>
  <si>
    <t>Fixed</t>
  </si>
  <si>
    <t>Single Hung</t>
  </si>
  <si>
    <t>Double Hung</t>
  </si>
  <si>
    <t>Single Sliding</t>
  </si>
  <si>
    <t>Double Sliding</t>
  </si>
  <si>
    <t>Windows</t>
  </si>
  <si>
    <t>Envelope Components</t>
  </si>
  <si>
    <t>Other 2</t>
  </si>
  <si>
    <t>Existing Conditions</t>
  </si>
  <si>
    <t>Proposed Framing Material</t>
  </si>
  <si>
    <t>Number of stories (if multiple buildings, please enter the stories of the building(s) with the greatest number of units)</t>
  </si>
  <si>
    <t>Are there non-residential uses at this property?</t>
  </si>
  <si>
    <t>Total gross floor area within the thermal envelope (include commercial/retail spaces and conditioned garages)</t>
  </si>
  <si>
    <t>Gross floor area for commercial/retail spaces, if any</t>
  </si>
  <si>
    <t>Gross floor area of conditioned garage, if any</t>
  </si>
  <si>
    <t>Number of studio units</t>
  </si>
  <si>
    <t>Number of 1-bedroom units</t>
  </si>
  <si>
    <t>Number of 2-bedroom units</t>
  </si>
  <si>
    <t>Full-year average vacancy rate for most recent 12 months</t>
  </si>
  <si>
    <t>Full-year average vacancy rate for the year before last (24-12 months ago)</t>
  </si>
  <si>
    <t>Are 100% of the apartments metered for electricity as described above? If not, how many are not?</t>
  </si>
  <si>
    <t>Are 100% of the apartments metered for gas as described above? If not, how many are not?</t>
  </si>
  <si>
    <t>DHW Heating</t>
  </si>
  <si>
    <t>Cooking</t>
  </si>
  <si>
    <t>Natural Gas</t>
  </si>
  <si>
    <t>Oil</t>
  </si>
  <si>
    <t>Propane</t>
  </si>
  <si>
    <t>Steam boiler(s)</t>
  </si>
  <si>
    <t>Hydronic boiler(s) - Non-Condensing</t>
  </si>
  <si>
    <t>Hydronic boiler(s) - Condensing</t>
  </si>
  <si>
    <t>Forced Air Furnace - Non-Condensing</t>
  </si>
  <si>
    <t>Forced Air Furnace - Condensing</t>
  </si>
  <si>
    <t>Heat Pump - Water Loop</t>
  </si>
  <si>
    <t>Heat Pump - Air Source</t>
  </si>
  <si>
    <t>Heat Pump - Ground Source</t>
  </si>
  <si>
    <t>District Steam</t>
  </si>
  <si>
    <t>1-pipe steam</t>
  </si>
  <si>
    <t>2-pipe steam</t>
  </si>
  <si>
    <t>Vacuum steam</t>
  </si>
  <si>
    <t>Hydronic radiation</t>
  </si>
  <si>
    <t>Electric Baseboard</t>
  </si>
  <si>
    <t>Fan coil/PTAC</t>
  </si>
  <si>
    <t>Heat pump – Water loop</t>
  </si>
  <si>
    <t>Mini split / ductless</t>
  </si>
  <si>
    <t>Forced Hot Air</t>
  </si>
  <si>
    <t>Individual window-mounted AC</t>
  </si>
  <si>
    <t>Individual wall-mounted AC</t>
  </si>
  <si>
    <t>PTAC / PTHP</t>
  </si>
  <si>
    <t>Split system</t>
  </si>
  <si>
    <t>Absorption Chiller – gas fired</t>
  </si>
  <si>
    <t>Absorption Chiller – indirect fired</t>
  </si>
  <si>
    <t>Electric Chiller</t>
  </si>
  <si>
    <t>Is DHW heated by the space heating boiler?</t>
  </si>
  <si>
    <t>No</t>
  </si>
  <si>
    <t>Yes, year-round</t>
  </si>
  <si>
    <t>Yes, heating season only</t>
  </si>
  <si>
    <t>Immersion coil in heating boiler - no storage tank</t>
  </si>
  <si>
    <t>Immersion coil in heating boiler - separate storage tank</t>
  </si>
  <si>
    <t>Indirect from space heating boiler</t>
  </si>
  <si>
    <t>Direct-fired storage water heater(s)</t>
  </si>
  <si>
    <t>Dedicated DHW boiler with separate storage tank</t>
  </si>
  <si>
    <t>Tankless instantaneous</t>
  </si>
  <si>
    <t>Heat pump water heaters</t>
  </si>
  <si>
    <t>Does the property have a behind-the-meter solar PV system?</t>
  </si>
  <si>
    <t>Combined Heat and Power</t>
  </si>
  <si>
    <t>Other, please describe</t>
  </si>
  <si>
    <t>General Project Information</t>
  </si>
  <si>
    <t>Describe Proposed Construction</t>
  </si>
  <si>
    <t>Describe Existing Construction</t>
  </si>
  <si>
    <t>Proposed Operation Type</t>
  </si>
  <si>
    <t>Ventilation</t>
  </si>
  <si>
    <t>Equipment Type</t>
  </si>
  <si>
    <t>System Type</t>
  </si>
  <si>
    <t>Qty.</t>
  </si>
  <si>
    <t>Location of Equipment</t>
  </si>
  <si>
    <t>Total CFM</t>
  </si>
  <si>
    <t>Annual Hours</t>
  </si>
  <si>
    <t>Conditioned Supply?</t>
  </si>
  <si>
    <t>% Outdoor Air</t>
  </si>
  <si>
    <t>Duct Leakiness</t>
  </si>
  <si>
    <t>System Operational?</t>
  </si>
  <si>
    <t>Additional Notes</t>
  </si>
  <si>
    <t>Supply Location</t>
  </si>
  <si>
    <t>Corridors</t>
  </si>
  <si>
    <t>Apartments</t>
  </si>
  <si>
    <t>Whole Building</t>
  </si>
  <si>
    <t>Exhaust Location</t>
  </si>
  <si>
    <t>Apartment Bathrooms</t>
  </si>
  <si>
    <t>Apartment Kitchens</t>
  </si>
  <si>
    <t>Common Area Bathrooms</t>
  </si>
  <si>
    <t>Common Area/Commercial Kitchen</t>
  </si>
  <si>
    <t>Garage</t>
  </si>
  <si>
    <t>Laundry</t>
  </si>
  <si>
    <t>Climate Zone</t>
  </si>
  <si>
    <t>Bronx</t>
  </si>
  <si>
    <t>4A</t>
  </si>
  <si>
    <t>Kings</t>
  </si>
  <si>
    <t>Nassau</t>
  </si>
  <si>
    <t>New York</t>
  </si>
  <si>
    <t>Queens</t>
  </si>
  <si>
    <t>Richmond</t>
  </si>
  <si>
    <t>Suffolk</t>
  </si>
  <si>
    <t>Chenango</t>
  </si>
  <si>
    <t>6A</t>
  </si>
  <si>
    <t>Clinton</t>
  </si>
  <si>
    <t>Delaware</t>
  </si>
  <si>
    <t>Essex</t>
  </si>
  <si>
    <t>Franklin</t>
  </si>
  <si>
    <t>Fulton</t>
  </si>
  <si>
    <t>Hamilton</t>
  </si>
  <si>
    <t>Herkimer</t>
  </si>
  <si>
    <t>Jefferson</t>
  </si>
  <si>
    <t>Lewis</t>
  </si>
  <si>
    <t>Madison</t>
  </si>
  <si>
    <t>Montgomery</t>
  </si>
  <si>
    <t>Oneida</t>
  </si>
  <si>
    <t>St. Lawrence</t>
  </si>
  <si>
    <t>Sullivan</t>
  </si>
  <si>
    <t>Ulster</t>
  </si>
  <si>
    <t>Warren</t>
  </si>
  <si>
    <t>Project Name (as listed in application)</t>
  </si>
  <si>
    <t xml:space="preserve">Total number of units </t>
  </si>
  <si>
    <t>Year building was constructed (approximate is acceptable)</t>
  </si>
  <si>
    <t>ElecUtil</t>
  </si>
  <si>
    <t>GasUtil</t>
  </si>
  <si>
    <t>Central Hudson</t>
  </si>
  <si>
    <t>Con Edison</t>
  </si>
  <si>
    <t>PSEG LI</t>
  </si>
  <si>
    <t>KEDLI</t>
  </si>
  <si>
    <t>National Grid</t>
  </si>
  <si>
    <t>KEDNY</t>
  </si>
  <si>
    <t>NYSEG</t>
  </si>
  <si>
    <t>National Fuel Gas</t>
  </si>
  <si>
    <t>O&amp;R</t>
  </si>
  <si>
    <t>RG&amp;E</t>
  </si>
  <si>
    <t>MeterConf</t>
  </si>
  <si>
    <t>Direct Metered</t>
  </si>
  <si>
    <t>Submetered</t>
  </si>
  <si>
    <t>Master Metered</t>
  </si>
  <si>
    <t>Gas</t>
  </si>
  <si>
    <t>Dual Fuel</t>
  </si>
  <si>
    <t>Electric</t>
  </si>
  <si>
    <t xml:space="preserve">Primary Space Heating System </t>
  </si>
  <si>
    <t>Equipment Quantity</t>
  </si>
  <si>
    <t>Spaces Served</t>
  </si>
  <si>
    <t>End Use Equipment</t>
  </si>
  <si>
    <t xml:space="preserve">Electric Resistance </t>
  </si>
  <si>
    <t>Entire Building</t>
  </si>
  <si>
    <t>Common Spaces</t>
  </si>
  <si>
    <t>Baseboard</t>
  </si>
  <si>
    <t>Radiator</t>
  </si>
  <si>
    <t>Fan Coil</t>
  </si>
  <si>
    <t>Duct</t>
  </si>
  <si>
    <t>Radiant Floor</t>
  </si>
  <si>
    <t>PTAC</t>
  </si>
  <si>
    <t>Central Distribution Type - Heat</t>
  </si>
  <si>
    <t xml:space="preserve">Primary Cooling System </t>
  </si>
  <si>
    <t xml:space="preserve">Oil </t>
  </si>
  <si>
    <t>Controls</t>
  </si>
  <si>
    <t>Thermostat</t>
  </si>
  <si>
    <t>Resident Owned</t>
  </si>
  <si>
    <t>Programmable Thermostat</t>
  </si>
  <si>
    <t>Building Owned</t>
  </si>
  <si>
    <t>Energy Management System (EMS)</t>
  </si>
  <si>
    <t>Chilled Water Temperature Sensor</t>
  </si>
  <si>
    <t>NA</t>
  </si>
  <si>
    <t>Equipment Ownership</t>
  </si>
  <si>
    <t>Demographic</t>
  </si>
  <si>
    <t>Families</t>
  </si>
  <si>
    <t xml:space="preserve">Seniors </t>
  </si>
  <si>
    <t>Single-occupancy</t>
  </si>
  <si>
    <t>Mixed Population</t>
  </si>
  <si>
    <t>Primary residential demographic</t>
  </si>
  <si>
    <t>DHW System 1</t>
  </si>
  <si>
    <t>DHW Fuel Type</t>
  </si>
  <si>
    <t>Apartments Only</t>
  </si>
  <si>
    <t>Common Area Only</t>
  </si>
  <si>
    <t>Laundry Only</t>
  </si>
  <si>
    <t>Apartments &amp; Laundry</t>
  </si>
  <si>
    <t>Common Area &amp; Laundry</t>
  </si>
  <si>
    <t xml:space="preserve">Utility Information </t>
  </si>
  <si>
    <t>Space Heating Information</t>
  </si>
  <si>
    <t>Space Cooling Information</t>
  </si>
  <si>
    <t>Heating Equipment Type</t>
  </si>
  <si>
    <t>Heating Spaces Served</t>
  </si>
  <si>
    <t>Heading End Use Equipment Type</t>
  </si>
  <si>
    <t>Cooling Equipment Type</t>
  </si>
  <si>
    <t>Cooling Spaces Served</t>
  </si>
  <si>
    <t>Cooling Fuel Source</t>
  </si>
  <si>
    <t>Cooling Controls</t>
  </si>
  <si>
    <t>Cooling Ownership</t>
  </si>
  <si>
    <t xml:space="preserve">DHW </t>
  </si>
  <si>
    <t>DHW Fuel</t>
  </si>
  <si>
    <t>DHW Equipment</t>
  </si>
  <si>
    <t>DHW Spaces Served</t>
  </si>
  <si>
    <t>MeterConf Gas</t>
  </si>
  <si>
    <t>No Gas</t>
  </si>
  <si>
    <t>YES/NO</t>
  </si>
  <si>
    <t>Yes</t>
  </si>
  <si>
    <t>Heating Fuel</t>
  </si>
  <si>
    <t>Building Street Address</t>
  </si>
  <si>
    <t>Building Zip Code</t>
  </si>
  <si>
    <t>*
*</t>
  </si>
  <si>
    <t>DHW System 2</t>
  </si>
  <si>
    <t>Tank Capacity (Gal.)</t>
  </si>
  <si>
    <t>Rated Efficiency Units</t>
  </si>
  <si>
    <t>Rated Efficiency</t>
  </si>
  <si>
    <t>Model</t>
  </si>
  <si>
    <t>Make</t>
  </si>
  <si>
    <t>Unitized or Central System?</t>
  </si>
  <si>
    <t>Equipment Description</t>
  </si>
  <si>
    <t>DHW System</t>
  </si>
  <si>
    <t>Water-to-Water Heat Pump</t>
  </si>
  <si>
    <t>Air-to-Water Heat Pump</t>
  </si>
  <si>
    <t>Central</t>
  </si>
  <si>
    <t>Unitized</t>
  </si>
  <si>
    <t>Storage Tank?</t>
  </si>
  <si>
    <t>Thermostat Setpoints</t>
  </si>
  <si>
    <t>Venting Type</t>
  </si>
  <si>
    <t>Rated Efficiency (units)</t>
  </si>
  <si>
    <t>Fuel Source</t>
  </si>
  <si>
    <t>Tankless Coil?</t>
  </si>
  <si>
    <t>External Heat Exchanger?</t>
  </si>
  <si>
    <t>DHW from Space Heating Boiler?</t>
  </si>
  <si>
    <t>System 3</t>
  </si>
  <si>
    <t>System 2</t>
  </si>
  <si>
    <t>System 1</t>
  </si>
  <si>
    <t>Indoor Unit Type</t>
  </si>
  <si>
    <t>HSPF</t>
  </si>
  <si>
    <t>SEER</t>
  </si>
  <si>
    <t>Indoor Unit Information</t>
  </si>
  <si>
    <t>Condenser Information</t>
  </si>
  <si>
    <t>Heating System</t>
  </si>
  <si>
    <t>Secondary Cooling System</t>
  </si>
  <si>
    <t>Primary Cooling System</t>
  </si>
  <si>
    <t>Ownership</t>
  </si>
  <si>
    <t>Cooling Components</t>
  </si>
  <si>
    <t>Burner</t>
  </si>
  <si>
    <t>Secondary Heating System</t>
  </si>
  <si>
    <t>Primary Heating System</t>
  </si>
  <si>
    <t>Sequencing Controls</t>
  </si>
  <si>
    <t>Night Setback</t>
  </si>
  <si>
    <t>Outdoor Air Reset</t>
  </si>
  <si>
    <t>Energy Mgt. System (EMS)</t>
  </si>
  <si>
    <t>Heat Timer</t>
  </si>
  <si>
    <t>Total System Output (Mbh)</t>
  </si>
  <si>
    <t>Heating Components</t>
  </si>
  <si>
    <t>Vacuum Steam</t>
  </si>
  <si>
    <t>2-pipe Steam</t>
  </si>
  <si>
    <t>1-pipe Steam</t>
  </si>
  <si>
    <t>N/A</t>
  </si>
  <si>
    <t>Hydronic</t>
  </si>
  <si>
    <t>Forced Air</t>
  </si>
  <si>
    <t>Chilled Water</t>
  </si>
  <si>
    <t>Min Installed Capacity to Meet 30% of Domestic Hot Water Load (MBH/Bedroom)</t>
  </si>
  <si>
    <t>-</t>
  </si>
  <si>
    <t>3.1 @ 47°F</t>
  </si>
  <si>
    <t>3.3 @ 47°F</t>
  </si>
  <si>
    <t>Mini/multi-split ASHP</t>
  </si>
  <si>
    <t>3.2 @ 47°F</t>
  </si>
  <si>
    <t>PTHP</t>
  </si>
  <si>
    <t>Heating COP 3.1</t>
  </si>
  <si>
    <t>Minimum 30%</t>
  </si>
  <si>
    <t>Low-temp hydronic w/ AWHP</t>
  </si>
  <si>
    <t>Heating COP 2.2-2.5</t>
  </si>
  <si>
    <t>VRF</t>
  </si>
  <si>
    <t>EnergyStar labeled</t>
  </si>
  <si>
    <t>Heating COP</t>
  </si>
  <si>
    <t xml:space="preserve">Performance Requirement </t>
  </si>
  <si>
    <t>Equipment Requirement</t>
  </si>
  <si>
    <t>Westchester</t>
  </si>
  <si>
    <t>Albany</t>
  </si>
  <si>
    <t>Cayuga</t>
  </si>
  <si>
    <t>Chautauqua</t>
  </si>
  <si>
    <t>Chemung</t>
  </si>
  <si>
    <t>Columbia</t>
  </si>
  <si>
    <t>Cortland</t>
  </si>
  <si>
    <t>Dutchess</t>
  </si>
  <si>
    <t>Erie</t>
  </si>
  <si>
    <t>Genesee</t>
  </si>
  <si>
    <t>Greene</t>
  </si>
  <si>
    <t>Livingston</t>
  </si>
  <si>
    <t>Monroe</t>
  </si>
  <si>
    <t>Niagara</t>
  </si>
  <si>
    <t>Onondaga</t>
  </si>
  <si>
    <t>Ontario</t>
  </si>
  <si>
    <t>Orange</t>
  </si>
  <si>
    <t>Orleans</t>
  </si>
  <si>
    <t>Oswego</t>
  </si>
  <si>
    <t>Putnam</t>
  </si>
  <si>
    <t>Rensselaer</t>
  </si>
  <si>
    <t>Rockland</t>
  </si>
  <si>
    <t>Saratoga</t>
  </si>
  <si>
    <t>Schenectady</t>
  </si>
  <si>
    <t>Seneca</t>
  </si>
  <si>
    <t>Tioga</t>
  </si>
  <si>
    <t>Washington</t>
  </si>
  <si>
    <t>Wayne</t>
  </si>
  <si>
    <t>Yates</t>
  </si>
  <si>
    <t>Wyoming</t>
  </si>
  <si>
    <t>Tompkins</t>
  </si>
  <si>
    <t>Steuben</t>
  </si>
  <si>
    <t>Schuyler</t>
  </si>
  <si>
    <t>Schoharie</t>
  </si>
  <si>
    <t>Otsego</t>
  </si>
  <si>
    <t>Cattaraugus</t>
  </si>
  <si>
    <t>Broome</t>
  </si>
  <si>
    <t>Allegany</t>
  </si>
  <si>
    <t xml:space="preserve">5A </t>
  </si>
  <si>
    <t>NYS County</t>
  </si>
  <si>
    <t>IECC Climate Zone</t>
  </si>
  <si>
    <t xml:space="preserve">Garden Style U Target </t>
  </si>
  <si>
    <t xml:space="preserve">Non-Garden Style U Target </t>
  </si>
  <si>
    <t>GENERAL PROJECT SPECIFIC INFO TAB</t>
  </si>
  <si>
    <t>ENVELOPE TAB</t>
  </si>
  <si>
    <t>DHW TAB</t>
  </si>
  <si>
    <t>Heating/Cooling TAB</t>
  </si>
  <si>
    <t>Water-to-water  </t>
  </si>
  <si>
    <t>Ventilation TAB</t>
  </si>
  <si>
    <t>Range Name:</t>
  </si>
  <si>
    <t>Title:</t>
  </si>
  <si>
    <t>Section:</t>
  </si>
  <si>
    <t>Envelope</t>
  </si>
  <si>
    <t>Exterior Doors</t>
  </si>
  <si>
    <t>Air Infiltration</t>
  </si>
  <si>
    <t>Motors Pumps Fans</t>
  </si>
  <si>
    <t>DHW</t>
  </si>
  <si>
    <t>Distribution</t>
  </si>
  <si>
    <t>Heating/Cooling</t>
  </si>
  <si>
    <t>Subsection:</t>
  </si>
  <si>
    <t>End Use</t>
  </si>
  <si>
    <t>Temperature Measurements</t>
  </si>
  <si>
    <t>DD_Envelope_VerificationMethod</t>
  </si>
  <si>
    <t>DD_Windows_OperationType</t>
  </si>
  <si>
    <t>DD_Windows_FramingMaterial</t>
  </si>
  <si>
    <t>DD_Windows_ThermalBreak</t>
  </si>
  <si>
    <t>DD_Windows_NumOfPanes</t>
  </si>
  <si>
    <t>DD_Windows_GlassCoating</t>
  </si>
  <si>
    <t>DD_Windows_GasFilled</t>
  </si>
  <si>
    <t>DD_Windows_WeatherStripping</t>
  </si>
  <si>
    <t>DD_ExteriorDoors_Material</t>
  </si>
  <si>
    <t>DD_ExteriorDoors_GlazingType</t>
  </si>
  <si>
    <t>DD_ExteriorDoors_WeatherStripping</t>
  </si>
  <si>
    <t>DD_AirInfiltration_Tightness</t>
  </si>
  <si>
    <t>DD_MotorsPumpsFans_Type</t>
  </si>
  <si>
    <t>DD_HeatingComponents_EquipmentType</t>
  </si>
  <si>
    <t>DD_HeatingComponents_SpacesServed</t>
  </si>
  <si>
    <t>DD_HeatingComponents_EStar</t>
  </si>
  <si>
    <t>DD_HeatingComponents_FuelSource</t>
  </si>
  <si>
    <t>DD_HeatingComponents_RatedEfficiencyUnits</t>
  </si>
  <si>
    <t>DD_HeatingComponents_VentingType</t>
  </si>
  <si>
    <t>DD_HeatingComponents_HeatTimer</t>
  </si>
  <si>
    <t>DD_HeatingComponents_EnergyMgtSystem</t>
  </si>
  <si>
    <t>DD_HeatingComponents_OutdoorAirReset</t>
  </si>
  <si>
    <t>DD_HeatingComponents_NightSetback</t>
  </si>
  <si>
    <t>DD_HeatingComponents_SequencingControls</t>
  </si>
  <si>
    <t>DD_HeatingComponents_Aquastat</t>
  </si>
  <si>
    <t>DD_HeatingComponents_Burner_EquipmentType</t>
  </si>
  <si>
    <t>DD_HeatingComponents_EndUse_EquipmentType</t>
  </si>
  <si>
    <t>DD_HeatingComponents_EndUse_Controls</t>
  </si>
  <si>
    <t>DD_CoolingComponents_EquipmentType</t>
  </si>
  <si>
    <t>DD_CoolingComponents_SpacesServed</t>
  </si>
  <si>
    <t>DD_CoolingComponents_EStar</t>
  </si>
  <si>
    <t>DD_CoolingComponents_FuelSource</t>
  </si>
  <si>
    <t>DD_CoolingComponents_RatedEfficiencyUnit</t>
  </si>
  <si>
    <t>DD_CoolingComponents_Controls</t>
  </si>
  <si>
    <t>DD_CoolingComponents_Ownership</t>
  </si>
  <si>
    <t>DD_DHW_DHWfromSpaceHeatingBoiler</t>
  </si>
  <si>
    <t>DD_DHW_ExternalHeatExchanger</t>
  </si>
  <si>
    <t>DD_DHW_TanklessCoil</t>
  </si>
  <si>
    <t>DD_DHW_MixingValve</t>
  </si>
  <si>
    <t>DD_DHW_RecirculationPump</t>
  </si>
  <si>
    <t>DD_DHW_StorageTank</t>
  </si>
  <si>
    <t>DD_DHW_HeatingElementonStorageTank</t>
  </si>
  <si>
    <t>DD_DHW_StorageTankInsulated</t>
  </si>
  <si>
    <t>DD_DHW_SpacesServed</t>
  </si>
  <si>
    <t>DD_DHW_EStar</t>
  </si>
  <si>
    <t>DD_DHW_FuelSource</t>
  </si>
  <si>
    <t>DD_DHW_RatedEfficiencyUnits</t>
  </si>
  <si>
    <t>DD_DHW_VentingType</t>
  </si>
  <si>
    <t>DD_DHW_Controls</t>
  </si>
  <si>
    <t>DD_Distribution_CentralDistributionTypeHeat</t>
  </si>
  <si>
    <t>DD_Distribution_CentralDistributionTypeCooling</t>
  </si>
  <si>
    <t>DD_Ventilation_SystemType</t>
  </si>
  <si>
    <t>DD_Ventilation_LocationofEquipment</t>
  </si>
  <si>
    <t>DD_Ventilation_Estar</t>
  </si>
  <si>
    <t>DD_Ventilation_ConditionedSupply</t>
  </si>
  <si>
    <t>DD_Ventilation_DuctLeakiness</t>
  </si>
  <si>
    <t>DD_Ventilation_SystemOperational</t>
  </si>
  <si>
    <t>DD_HeatCool_TempMeas</t>
  </si>
  <si>
    <t>Verification Method</t>
  </si>
  <si>
    <t>Operation Type</t>
  </si>
  <si>
    <t>Framing Material</t>
  </si>
  <si>
    <t>Thermal Break</t>
  </si>
  <si>
    <t>Glass Coating</t>
  </si>
  <si>
    <t>Gas Filled</t>
  </si>
  <si>
    <t>Weather-stripping</t>
  </si>
  <si>
    <t>Material</t>
  </si>
  <si>
    <t>Glazing Type</t>
  </si>
  <si>
    <t>Tightness</t>
  </si>
  <si>
    <t>Type</t>
  </si>
  <si>
    <t>EStar</t>
  </si>
  <si>
    <t>Aquastat/Pressuretrol</t>
  </si>
  <si>
    <t>Rated Efficiency Unit</t>
  </si>
  <si>
    <t>Mixing Valve</t>
  </si>
  <si>
    <t>Recirculation Pump</t>
  </si>
  <si>
    <t>Heating Element on Storage Tank?</t>
  </si>
  <si>
    <t>Storage Tank Insulated?</t>
  </si>
  <si>
    <t>Rated Efficiency (Units)</t>
  </si>
  <si>
    <t>Central Distribution Type - Cooling</t>
  </si>
  <si>
    <t>EStar?</t>
  </si>
  <si>
    <t>Estimated</t>
  </si>
  <si>
    <t>Aluminum</t>
  </si>
  <si>
    <t>Heat Absorbing Tints</t>
  </si>
  <si>
    <t>Excellent</t>
  </si>
  <si>
    <t>Solid Wood</t>
  </si>
  <si>
    <t>Single Pane</t>
  </si>
  <si>
    <t>Low leakage</t>
  </si>
  <si>
    <t>Single Speed</t>
  </si>
  <si>
    <t>Hot Water Boiler</t>
  </si>
  <si>
    <t>AFUE</t>
  </si>
  <si>
    <t>Condensing</t>
  </si>
  <si>
    <t>Full Modulation - Set to Manual</t>
  </si>
  <si>
    <t>TRV</t>
  </si>
  <si>
    <t>Absorption Chiller - 1 Stage</t>
  </si>
  <si>
    <t>Yes - Year Round</t>
  </si>
  <si>
    <t>Yes - Thermostatic</t>
  </si>
  <si>
    <t>Centralized</t>
  </si>
  <si>
    <t>Rooftop</t>
  </si>
  <si>
    <t>Yes - MAU</t>
  </si>
  <si>
    <t>Extremely Leaky</t>
  </si>
  <si>
    <t>Heating</t>
  </si>
  <si>
    <t>Reported by Site Staff</t>
  </si>
  <si>
    <t>Single w/ Storms</t>
  </si>
  <si>
    <t>Reflective Coating</t>
  </si>
  <si>
    <t>Good</t>
  </si>
  <si>
    <t>Solid Metal</t>
  </si>
  <si>
    <t>Double Pane</t>
  </si>
  <si>
    <t>Fair</t>
  </si>
  <si>
    <t>Some Leakage</t>
  </si>
  <si>
    <t>Variable Speed</t>
  </si>
  <si>
    <t>Timer</t>
  </si>
  <si>
    <t>Steam Boiler</t>
  </si>
  <si>
    <t>Et</t>
  </si>
  <si>
    <t>Near-Condensing</t>
  </si>
  <si>
    <t>Full Modulation - Set to Modulate</t>
  </si>
  <si>
    <t>Absorption Chiller - 2 Stage</t>
  </si>
  <si>
    <t>EER</t>
  </si>
  <si>
    <t>Yes - Heating Season Only</t>
  </si>
  <si>
    <t>Yes - Motorized</t>
  </si>
  <si>
    <t>Near Condensing</t>
  </si>
  <si>
    <t>In-unit</t>
  </si>
  <si>
    <t xml:space="preserve">No </t>
  </si>
  <si>
    <t>Yes - ERV/HRV</t>
  </si>
  <si>
    <t>Moderately Leaky</t>
  </si>
  <si>
    <t>Cooling</t>
  </si>
  <si>
    <t>From Drawings</t>
  </si>
  <si>
    <t>Low-E Coating</t>
  </si>
  <si>
    <t>Poor</t>
  </si>
  <si>
    <t>Hollow Wood</t>
  </si>
  <si>
    <t>Very Leaky</t>
  </si>
  <si>
    <t>ECM</t>
  </si>
  <si>
    <t>Forced Draft</t>
  </si>
  <si>
    <t>Hi-Lo Operation</t>
  </si>
  <si>
    <t>Gas Engine Chiller</t>
  </si>
  <si>
    <t>COP</t>
  </si>
  <si>
    <t>Energy Factor</t>
  </si>
  <si>
    <t>Demand</t>
  </si>
  <si>
    <t>Basement</t>
  </si>
  <si>
    <t>Yes - Economizer</t>
  </si>
  <si>
    <t>Minimally Leaky</t>
  </si>
  <si>
    <t>Yes, but not used</t>
  </si>
  <si>
    <t>Unknown</t>
  </si>
  <si>
    <t>Neither</t>
  </si>
  <si>
    <t>Hopper</t>
  </si>
  <si>
    <t>Vinyl</t>
  </si>
  <si>
    <t>None</t>
  </si>
  <si>
    <t>Hollow Metal</t>
  </si>
  <si>
    <t>Aquastat</t>
  </si>
  <si>
    <t>Air Source Heat Pump</t>
  </si>
  <si>
    <t>Atmospheric</t>
  </si>
  <si>
    <t>On/Off</t>
  </si>
  <si>
    <t>On/Off Valve</t>
  </si>
  <si>
    <t>Wood, Insulated Core</t>
  </si>
  <si>
    <t>Ground Source Heat Pump</t>
  </si>
  <si>
    <t>Fan Speed Control</t>
  </si>
  <si>
    <t>Window A/C</t>
  </si>
  <si>
    <t>Metal, Insulated Core</t>
  </si>
  <si>
    <t>Water Source Heat Pump</t>
  </si>
  <si>
    <t>Through Wall A/C</t>
  </si>
  <si>
    <t>Glass</t>
  </si>
  <si>
    <t>Furnace</t>
  </si>
  <si>
    <t>Glass Slider</t>
  </si>
  <si>
    <t>Ductless Mini Split System</t>
  </si>
  <si>
    <t>Split System Central Air</t>
  </si>
  <si>
    <t>Building Name, if applicable</t>
  </si>
  <si>
    <t>Building city</t>
  </si>
  <si>
    <t>Building State</t>
  </si>
  <si>
    <t>Electric Utility Company</t>
  </si>
  <si>
    <t>Gas Utility Company</t>
  </si>
  <si>
    <t>Other Utility (if not mentioned in list)</t>
  </si>
  <si>
    <t>Electric Metering Configuration</t>
  </si>
  <si>
    <t>Gas Metering Configuration</t>
  </si>
  <si>
    <t>Borough-Block-Lot (BBL) Number 
(NYC Only)</t>
  </si>
  <si>
    <t xml:space="preserve"> Distribution Type</t>
  </si>
  <si>
    <t>Other 1</t>
  </si>
  <si>
    <t>Total Measure Cost</t>
  </si>
  <si>
    <t>Building County</t>
  </si>
  <si>
    <t>Mini/multi-split Air Source Heat Pump (ASHP)</t>
  </si>
  <si>
    <t>Low-temp Hydronic with Air-to-Water Pump (AWHP)</t>
  </si>
  <si>
    <t xml:space="preserve">Package Heat Pump </t>
  </si>
  <si>
    <t>Water-to-Water Heat Pump (WWHP)</t>
  </si>
  <si>
    <t>4B</t>
  </si>
  <si>
    <t>5A</t>
  </si>
  <si>
    <t>5B</t>
  </si>
  <si>
    <t>6B</t>
  </si>
  <si>
    <t>4C</t>
  </si>
  <si>
    <t>5C</t>
  </si>
  <si>
    <t>6C</t>
  </si>
  <si>
    <t>Electrical Service Upgrade Required?</t>
  </si>
  <si>
    <t>Electrical Service</t>
  </si>
  <si>
    <t>Description of electric service upgrade, if applicable</t>
  </si>
  <si>
    <t xml:space="preserve">Location </t>
  </si>
  <si>
    <t>Envelope Component</t>
  </si>
  <si>
    <t>Type of Insulation Installed</t>
  </si>
  <si>
    <t>R-Value</t>
  </si>
  <si>
    <t xml:space="preserve"> (Apt #, Room, Floor, Space)</t>
  </si>
  <si>
    <t>Door Type
(Slider, Patio, Garage, etc.)</t>
  </si>
  <si>
    <t>Manufacturer</t>
  </si>
  <si>
    <t>Model #</t>
  </si>
  <si>
    <t>U-Value</t>
  </si>
  <si>
    <t>% Glazing</t>
  </si>
  <si>
    <t>Low-E?</t>
  </si>
  <si>
    <t>Energy Star?</t>
  </si>
  <si>
    <t>Properly Air Sealed?</t>
  </si>
  <si>
    <t># of 
Panes</t>
  </si>
  <si>
    <t>Frame Material</t>
  </si>
  <si>
    <t>SHGC</t>
  </si>
  <si>
    <t>Gas Fill</t>
  </si>
  <si>
    <t>Quantity Inspected</t>
  </si>
  <si>
    <t>Proposed Total U-Value</t>
  </si>
  <si>
    <t>Area (sqft)</t>
  </si>
  <si>
    <t>Pre-retrofit
Flow Rate
(CFM)</t>
  </si>
  <si>
    <t>Post-retrofit
Flow Rate
(CFM)</t>
  </si>
  <si>
    <t>Water Temperature Readings</t>
  </si>
  <si>
    <t>Faucet Near Heater</t>
  </si>
  <si>
    <t>Faucet Far from Heater</t>
  </si>
  <si>
    <t>Ductwork</t>
  </si>
  <si>
    <t>Insulation</t>
  </si>
  <si>
    <t>Sealing</t>
  </si>
  <si>
    <t>Linear Feet (insulated/ replaced)</t>
  </si>
  <si>
    <t>Material Type</t>
  </si>
  <si>
    <t>Thickness (inches)</t>
  </si>
  <si>
    <t>Sealant Used</t>
  </si>
  <si>
    <t>Pre Duct Leakage (CFM25)</t>
  </si>
  <si>
    <t>Post Duct Leakage (CFM25)</t>
  </si>
  <si>
    <t>Location of Leakage</t>
  </si>
  <si>
    <t>Type of Sealing Performed</t>
  </si>
  <si>
    <t>Air Sealing Complete</t>
  </si>
  <si>
    <t>Rated Heat Exchange Efficiency</t>
  </si>
  <si>
    <t>Supply</t>
  </si>
  <si>
    <t>Exhaust</t>
  </si>
  <si>
    <t>Outside Air Temp</t>
  </si>
  <si>
    <t>Temp After Heat Exchange</t>
  </si>
  <si>
    <t>Design/Rated Air Flow (CFM)</t>
  </si>
  <si>
    <t>Inside Air Temp</t>
  </si>
  <si>
    <t>Leaving Air Temp</t>
  </si>
  <si>
    <t>Settings</t>
  </si>
  <si>
    <t>Location of Sensor</t>
  </si>
  <si>
    <t>Measured Temperature</t>
  </si>
  <si>
    <t>Day (temp)</t>
  </si>
  <si>
    <t>Night (temp)</t>
  </si>
  <si>
    <t>Night (hours)</t>
  </si>
  <si>
    <t>General Comments</t>
  </si>
  <si>
    <t>Reviewer Comments (Rev0)</t>
  </si>
  <si>
    <t>Provider Comments (Rev0)</t>
  </si>
  <si>
    <t>Reviewer Comments (Rev1)</t>
  </si>
  <si>
    <t>Are proposed measure descriptions thoroughly described?</t>
  </si>
  <si>
    <t xml:space="preserve">Has all required documentation been submitted?  </t>
  </si>
  <si>
    <t>General Project Info Tab: Is the tab complete for all building types?</t>
  </si>
  <si>
    <t>General Project Info Tab: Will program staff be able to set a utility baseline with this information?</t>
  </si>
  <si>
    <t>Tops of shafts/bulkheads</t>
  </si>
  <si>
    <t>Air conditioner sleeves</t>
  </si>
  <si>
    <t>Year Manufactured</t>
  </si>
  <si>
    <t>Measure</t>
  </si>
  <si>
    <t>Evaluation Status</t>
  </si>
  <si>
    <t>Recommended Measures TABs</t>
  </si>
  <si>
    <t>Evaluated &amp; Recommended</t>
  </si>
  <si>
    <t>Workscope Description</t>
  </si>
  <si>
    <t>Floor of attic or ceiling of top floor penetrations (attic door, hatch, electrical, piping, ventilation, etc.)</t>
  </si>
  <si>
    <t>Plumbing and electrical penetrations in the apartments</t>
  </si>
  <si>
    <t>Exterior doors</t>
  </si>
  <si>
    <t>Basement perimeter</t>
  </si>
  <si>
    <t>Fire sprinkler penetrations</t>
  </si>
  <si>
    <t>Explanation of why measure is not recommended or not applicable</t>
  </si>
  <si>
    <t>Evaluated &amp; Not Applicable</t>
  </si>
  <si>
    <t>Energy Management System</t>
  </si>
  <si>
    <t>Radiant Heat Barriers</t>
  </si>
  <si>
    <t>Thermostatic radiator valves or other thermostatic controls on every radiator or fan coil unit</t>
  </si>
  <si>
    <t>Burner clean and tune</t>
  </si>
  <si>
    <t>Proposed Thermal Bridging Mitigation</t>
  </si>
  <si>
    <t>Please explain how thermal bridging will be mitigated</t>
  </si>
  <si>
    <t>Slab Edges</t>
  </si>
  <si>
    <t>Bulkheads</t>
  </si>
  <si>
    <t>Rim Joists</t>
  </si>
  <si>
    <t>Roof-to-Wall Connections</t>
  </si>
  <si>
    <t>Number of Burners</t>
  </si>
  <si>
    <t>Construction Complete</t>
  </si>
  <si>
    <t>Kitchen</t>
  </si>
  <si>
    <t>Measured CFM</t>
  </si>
  <si>
    <t>CAR installed?</t>
  </si>
  <si>
    <t>New exhaust fan installed?</t>
  </si>
  <si>
    <t>Controls for new fan</t>
  </si>
  <si>
    <t>If the property has natural gas, what options best describe how it is used in the building? Mark with an "X" all that apply.</t>
  </si>
  <si>
    <t>Quantity of DHW Heaters</t>
  </si>
  <si>
    <t>Location of DHW Heaters</t>
  </si>
  <si>
    <t>DHW Location</t>
  </si>
  <si>
    <t xml:space="preserve">In-unit </t>
  </si>
  <si>
    <t>Envelope Existing Conditions</t>
  </si>
  <si>
    <t>Envelope Proposed Upgrade</t>
  </si>
  <si>
    <t>Describe General Envelope Condition and Construction</t>
  </si>
  <si>
    <t>Visual Confirmation</t>
  </si>
  <si>
    <t>Whole Building Envelope Total</t>
  </si>
  <si>
    <t xml:space="preserve"> Ventilation Existing Conditions</t>
  </si>
  <si>
    <t>Method for  Total CFM Calculation</t>
  </si>
  <si>
    <t>Measured at Fan</t>
  </si>
  <si>
    <t>Measured at Register</t>
  </si>
  <si>
    <t>Is the heating equipment central or in-unit?</t>
  </si>
  <si>
    <t>If yes, what is the rated total DC wattage 
of the system? (in kW)</t>
  </si>
  <si>
    <t>Does the property have a cogeneration 
(combined heat and power) system?</t>
  </si>
  <si>
    <t>Description of Existing Construction 
(include depths, dimensions, and material)</t>
  </si>
  <si>
    <t>Existing 
R-Value</t>
  </si>
  <si>
    <t>Existing Area Weighted 
U-Value</t>
  </si>
  <si>
    <t>Existing Area Weighted 
U-Value per Window Type</t>
  </si>
  <si>
    <t>Existing 
U-Value</t>
  </si>
  <si>
    <t>Proposed 
U-Value</t>
  </si>
  <si>
    <t>Proposed Area Weighted 
U-Value</t>
  </si>
  <si>
    <t>Description of Proposed Construction 
(include depths, dimensions, and material)</t>
  </si>
  <si>
    <t>Proposed Added 
R-Value</t>
  </si>
  <si>
    <t>Total Proposed 
R-Value</t>
  </si>
  <si>
    <t>Area Insulated (sqft)</t>
  </si>
  <si>
    <t>Window Operation Type</t>
  </si>
  <si>
    <t>Wall Section Description</t>
  </si>
  <si>
    <t>Cavity insulation installed without compression or slumping?</t>
  </si>
  <si>
    <t>Total Fan Power</t>
  </si>
  <si>
    <t>Penetrations and openings between all mechanical equipment rooms, including boiler room and the conditioned space</t>
  </si>
  <si>
    <t xml:space="preserve">Other Project Information </t>
  </si>
  <si>
    <t>If applicable, please provide any additional info about the heating, cooling, and DHW systems to assist us in understanding the energy usage patterns in the building(s).</t>
  </si>
  <si>
    <t>Stove/Range 1</t>
  </si>
  <si>
    <t>Stove/Range 2</t>
  </si>
  <si>
    <t>Stove/Range 3</t>
  </si>
  <si>
    <t xml:space="preserve">Domestic Hot Water Proposed Upgrades </t>
  </si>
  <si>
    <t>Construction Completion</t>
  </si>
  <si>
    <t>Stove/Range Existing Conditions</t>
  </si>
  <si>
    <t>Stove/Range Proposed Upgrade</t>
  </si>
  <si>
    <t xml:space="preserve">Air Sealing Workscope Evaluation and Proposed Upgrade </t>
  </si>
  <si>
    <t>If yes, please describe what the recovered heat is used for (e.g. space heating; DHW; etc.).</t>
  </si>
  <si>
    <t>How many heaters (boilers/furnaces/etc.) are there?</t>
  </si>
  <si>
    <t>DHW Equipment Type</t>
  </si>
  <si>
    <t>Total Area (sqft) for all the Windows per Type</t>
  </si>
  <si>
    <t xml:space="preserve">Required Central DHW Minimum Installation Capacity Based on Project Location </t>
  </si>
  <si>
    <t>Functional steam traps (for those remaining in service) including all traps in the basement and boiler room</t>
  </si>
  <si>
    <t>Is there a tab completed for each building type?</t>
  </si>
  <si>
    <t>Are existing conditions thoroughly described?</t>
  </si>
  <si>
    <t>Upgrade Equipment Type</t>
  </si>
  <si>
    <t>Variable Refrigerant Flow (VRF)</t>
  </si>
  <si>
    <t xml:space="preserve"> Ventilation Proposed Upgrades </t>
  </si>
  <si>
    <t>Sensible Heat Recovery Efficiency</t>
  </si>
  <si>
    <t>Exterior Penetrations Sealed?</t>
  </si>
  <si>
    <t>Filter MERV Rating</t>
  </si>
  <si>
    <t>Heating Systems</t>
  </si>
  <si>
    <t>Outdoor Unit Type</t>
  </si>
  <si>
    <t xml:space="preserve">Rated Efficiency </t>
  </si>
  <si>
    <t>Required Efficiency</t>
  </si>
  <si>
    <t>Initial Heat Source for Water Loop (WWHP only)</t>
  </si>
  <si>
    <t>Space(s) Served</t>
  </si>
  <si>
    <t>Indoor Units</t>
  </si>
  <si>
    <t>Outdoor Temp at Inspection (F)</t>
  </si>
  <si>
    <t>Space Temperature (F)</t>
  </si>
  <si>
    <t>Electric Resistance Control Set Correctly?</t>
  </si>
  <si>
    <t>Heating and Cooling Existing Conditions</t>
  </si>
  <si>
    <t>Domestic Hot Water Existing Conditions</t>
  </si>
  <si>
    <t>Heating and Cooling Proposed Upgrade</t>
  </si>
  <si>
    <t>Total Minimum Required Capacity (MBH)</t>
  </si>
  <si>
    <t>Per Bedroom Method</t>
  </si>
  <si>
    <t>EnergyStar Labeled?</t>
  </si>
  <si>
    <t>Control Settings</t>
  </si>
  <si>
    <t>Bedroom Radiator(s)</t>
  </si>
  <si>
    <t>Other Radiator(s)</t>
  </si>
  <si>
    <t>Radiant Heat Barrier Installed?</t>
  </si>
  <si>
    <t>Radiant Heat Barrier Manufacturer and Model #</t>
  </si>
  <si>
    <t>Thermostatic Radiator Valves</t>
  </si>
  <si>
    <t>TRVs Installed?</t>
  </si>
  <si>
    <t>TRV Manufacturer and Model #</t>
  </si>
  <si>
    <t>TRV Setpoint</t>
  </si>
  <si>
    <t>Orifice Plates</t>
  </si>
  <si>
    <t>Orifice Plates Installed?</t>
  </si>
  <si>
    <t>In-Unit</t>
  </si>
  <si>
    <t>Central Control</t>
  </si>
  <si>
    <t xml:space="preserve">Steam Heating System Workscope Evaluation and Proposed Upgrade </t>
  </si>
  <si>
    <t>General Portfolio Info Tab: Is the tab complete and, if applicable, aligned with the FlexTech study?</t>
  </si>
  <si>
    <t>Building Address</t>
  </si>
  <si>
    <t>Instructions</t>
  </si>
  <si>
    <t xml:space="preserve"> </t>
  </si>
  <si>
    <r>
      <t xml:space="preserve">DHW Load </t>
    </r>
    <r>
      <rPr>
        <sz val="11"/>
        <color rgb="FF000000"/>
        <rFont val="Arial"/>
        <family val="2"/>
      </rPr>
      <t> </t>
    </r>
    <r>
      <rPr>
        <b/>
        <sz val="11"/>
        <color rgb="FF000000"/>
        <rFont val="Arial"/>
        <family val="2"/>
      </rPr>
      <t>Displacement</t>
    </r>
  </si>
  <si>
    <r>
      <t>T</t>
    </r>
    <r>
      <rPr>
        <b/>
        <sz val="11"/>
        <color rgb="FF000000"/>
        <rFont val="Arial"/>
        <family val="2"/>
      </rPr>
      <t>echnology Type</t>
    </r>
    <r>
      <rPr>
        <sz val="11"/>
        <color rgb="FF000000"/>
        <rFont val="Arial"/>
        <family val="2"/>
      </rPr>
      <t> </t>
    </r>
  </si>
  <si>
    <r>
      <t>Cooling COP</t>
    </r>
    <r>
      <rPr>
        <sz val="11"/>
        <color rgb="FF000000"/>
        <rFont val="Arial"/>
        <family val="2"/>
      </rPr>
      <t> </t>
    </r>
  </si>
  <si>
    <t>Existing Area Weighted U-Value</t>
  </si>
  <si>
    <t>Weighted U-Value Target based on building type</t>
  </si>
  <si>
    <t>GSHP</t>
  </si>
  <si>
    <t>Ground Source Heat Pump (GSHP)</t>
  </si>
  <si>
    <t>Number of 3-bedroom units</t>
  </si>
  <si>
    <t>Number of 4-bedroom units</t>
  </si>
  <si>
    <t>Number of 5-bedroom units</t>
  </si>
  <si>
    <t>Per Dwelling Unit Method</t>
  </si>
  <si>
    <t xml:space="preserve">Total number of bedrooms </t>
  </si>
  <si>
    <t>Partial Installation</t>
  </si>
  <si>
    <t>Min Installed Capacity to Meet 30% of Domestic Hot Water Load (MBH/Dwelling Unit)</t>
  </si>
  <si>
    <t>Total Output Capacity (MBH)</t>
  </si>
  <si>
    <t>Dwelling Units and Occupancy</t>
  </si>
  <si>
    <t>Secondary Space Heating System, if applicable</t>
  </si>
  <si>
    <t>Secondary Cooling System, if applicable</t>
  </si>
  <si>
    <t>DHW System 2, if applicable</t>
  </si>
  <si>
    <r>
      <t xml:space="preserve">Complete the </t>
    </r>
    <r>
      <rPr>
        <b/>
        <sz val="9"/>
        <color theme="4" tint="-0.249977111117893"/>
        <rFont val="Arial"/>
        <family val="2"/>
      </rPr>
      <t>blue</t>
    </r>
    <r>
      <rPr>
        <sz val="9"/>
        <color theme="1"/>
        <rFont val="Arial"/>
        <family val="2"/>
      </rPr>
      <t xml:space="preserve"> cells as applicable.</t>
    </r>
  </si>
  <si>
    <t>Low Carbon Pathways Workscope Tool Instructions</t>
  </si>
  <si>
    <t>Building Information</t>
  </si>
  <si>
    <t>Total number of buildings in entire project</t>
  </si>
  <si>
    <t>Total number of units in entire project</t>
  </si>
  <si>
    <t>Envelope Pre-Construction Information</t>
  </si>
  <si>
    <t xml:space="preserve"> Ventilation Pre-Construction Information</t>
  </si>
  <si>
    <t>Heating and Cooling Pre-Construction Information</t>
  </si>
  <si>
    <t>Domestic Hot Water Pre-Construction Information</t>
  </si>
  <si>
    <r>
      <t xml:space="preserve">This tab calculates existing and proposed area weighted U-value. Complete the </t>
    </r>
    <r>
      <rPr>
        <b/>
        <sz val="9"/>
        <color theme="4" tint="-0.249977111117893"/>
        <rFont val="Arial"/>
        <family val="2"/>
      </rPr>
      <t>blue</t>
    </r>
    <r>
      <rPr>
        <sz val="9"/>
        <color theme="1"/>
        <rFont val="Arial"/>
        <family val="2"/>
      </rPr>
      <t xml:space="preserve"> cells as applicable. </t>
    </r>
  </si>
  <si>
    <r>
      <t xml:space="preserve">6. Program staff will provide comments in the applicable 'QC Feedback' tabs. </t>
    </r>
    <r>
      <rPr>
        <b/>
        <sz val="10"/>
        <color theme="1"/>
        <rFont val="Arial"/>
        <family val="2"/>
      </rPr>
      <t xml:space="preserve">Please review and respond within those tabs and update the tool as requested. </t>
    </r>
  </si>
  <si>
    <t>Roof and Wall Insulation</t>
  </si>
  <si>
    <t>Door Replacement</t>
  </si>
  <si>
    <t>Window Replacement</t>
  </si>
  <si>
    <t>Domestic Hot Water</t>
  </si>
  <si>
    <t>Outdoor Units</t>
  </si>
  <si>
    <t>Ventilation Equipment</t>
  </si>
  <si>
    <t>Induction Stove Pre-Construction Information</t>
  </si>
  <si>
    <t>Air Sealing Pre-Construction Information</t>
  </si>
  <si>
    <t>Quantity (SF, LF, # of units, etc. - list for each line item)</t>
  </si>
  <si>
    <t>Induction Stove</t>
  </si>
  <si>
    <t>Air Sealing</t>
  </si>
  <si>
    <t>Steam Heating Pre-Construction Information</t>
  </si>
  <si>
    <t>Living Room Radiator(s)</t>
  </si>
  <si>
    <t>Radiant Heat Barrier</t>
  </si>
  <si>
    <t>Ventilation Distribution</t>
  </si>
  <si>
    <t>Rated Heating Capacity (Btu/hr.)</t>
  </si>
  <si>
    <t>Required Heating Capacity (Btu/hr.)</t>
  </si>
  <si>
    <t xml:space="preserve"> Envelope Package Ventilation Pre-Construction Information</t>
  </si>
  <si>
    <t>Naturally-ventilated</t>
  </si>
  <si>
    <t>Switch</t>
  </si>
  <si>
    <t>Timer Switch</t>
  </si>
  <si>
    <t>None - Continuous</t>
  </si>
  <si>
    <t>CAR installed</t>
  </si>
  <si>
    <t>Yes, adjustable</t>
  </si>
  <si>
    <t>Yes, fixed</t>
  </si>
  <si>
    <t>Ventilation Test Out Option</t>
  </si>
  <si>
    <t>Is the project pursuing the ventilation test out compliance option?</t>
  </si>
  <si>
    <t>Duct-to-Sheetrock connection air sealed?</t>
  </si>
  <si>
    <t>New exhaust fan make and model</t>
  </si>
  <si>
    <t>Exterior penetrations air sealed?</t>
  </si>
  <si>
    <t>Yes, EnergyStar</t>
  </si>
  <si>
    <t>Yes, Non EnergyStar</t>
  </si>
  <si>
    <t>Bathroom</t>
  </si>
  <si>
    <t xml:space="preserve">Reviewer Name: </t>
  </si>
  <si>
    <t>Review Date:</t>
  </si>
  <si>
    <t>Approval Status:</t>
  </si>
  <si>
    <t>Program Approval Notes:</t>
  </si>
  <si>
    <t>Pre-construction QC Review Feedback Form</t>
  </si>
  <si>
    <t>Partial Installation and Construction Complete QC Review Feedback Form</t>
  </si>
  <si>
    <t xml:space="preserve">Inspector Name: </t>
  </si>
  <si>
    <t>Inspection Date:</t>
  </si>
  <si>
    <t>Inspection Type (Desk/Field)</t>
  </si>
  <si>
    <t>Program Stage (Partial, Complete)</t>
  </si>
  <si>
    <t>Do the installation comply with program requirements?</t>
  </si>
  <si>
    <t>Construction Complete - PROGRAM STAFF COMPLETES</t>
  </si>
  <si>
    <t>Partial Installation - PROGRAM STAFF COMPLETES</t>
  </si>
  <si>
    <t>Construction Completion - PROGRAM STAFF COMPLETES</t>
  </si>
  <si>
    <t>5. Throughout the tool there are comments embedded in some cells to assist in data entry. Hover over the cell to read the comments.</t>
  </si>
  <si>
    <t>Domestic Hot Water (DHW) Information</t>
  </si>
  <si>
    <t>[other]</t>
  </si>
  <si>
    <t>If Other method was used, please describe</t>
  </si>
  <si>
    <t>Common Area/ Commercial Kitchen</t>
  </si>
  <si>
    <t>Design/ Rated Air Flow (CFM)</t>
  </si>
  <si>
    <t>Intake location complies with Program Req's?</t>
  </si>
  <si>
    <t>Ventilation Ductwork Sealing</t>
  </si>
  <si>
    <t>Shaft Description</t>
  </si>
  <si>
    <t># of Registers Served</t>
  </si>
  <si>
    <t># of Floors Served</t>
  </si>
  <si>
    <t>Total Allowable Leakage (CFM50)</t>
  </si>
  <si>
    <t>Total Measured Leakage (CFM50)</t>
  </si>
  <si>
    <t>On-site Solar (If a project has on-site solar, daily solar production must be submitted. See Appendix B in Attachment A for details.)</t>
  </si>
  <si>
    <t xml:space="preserve">Combined Heat and Power (If a project has CHP, daily electricity and useful heat production must be submitted. See Appendix B in Attachment A for details.)  </t>
  </si>
  <si>
    <t>Proposed Installed Cost Information</t>
  </si>
  <si>
    <t>Envelope Partial Installation and Construction Complete Information</t>
  </si>
  <si>
    <t xml:space="preserve"> Envelope Package Ventilation Partial Installation and Construction Complete Information</t>
  </si>
  <si>
    <t>Ventilation Partial Installation and Construction Complete Information</t>
  </si>
  <si>
    <t>Heating and Cooling Partial Installation and Construction Complete Information</t>
  </si>
  <si>
    <t>Domestic Hot Water Partial Installation and Construction Complete Information</t>
  </si>
  <si>
    <t>Induction Stove Partial Installation and Construction Complete Information</t>
  </si>
  <si>
    <t>Air Sealing Partial Installation and Construction Complete Information</t>
  </si>
  <si>
    <t>Steam Heating Partial Installation and Construction Complete Information</t>
  </si>
  <si>
    <t>Calculated Efficiency</t>
  </si>
  <si>
    <t>Other (Please describe in Additional Notes)</t>
  </si>
  <si>
    <t>Other, (Please describe in Additional Notes)</t>
  </si>
  <si>
    <t>Central or in unit</t>
  </si>
  <si>
    <t>Central Mechanical Room</t>
  </si>
  <si>
    <t>Cavity Insulation</t>
  </si>
  <si>
    <t>General</t>
  </si>
  <si>
    <t>Partially</t>
  </si>
  <si>
    <t>Outdoor Unit type</t>
  </si>
  <si>
    <t>Air Source</t>
  </si>
  <si>
    <t>Ground Source</t>
  </si>
  <si>
    <t>General Y/N</t>
  </si>
  <si>
    <t>Qty. of Heaters</t>
  </si>
  <si>
    <t>Review TABs</t>
  </si>
  <si>
    <t>Not Approved</t>
  </si>
  <si>
    <t>Approved</t>
  </si>
  <si>
    <t>Approved with comments</t>
  </si>
  <si>
    <r>
      <t xml:space="preserve">Complete the </t>
    </r>
    <r>
      <rPr>
        <b/>
        <sz val="9"/>
        <color theme="4" tint="-0.249977111117893"/>
        <rFont val="Arial"/>
        <family val="2"/>
      </rPr>
      <t>blue</t>
    </r>
    <r>
      <rPr>
        <sz val="9"/>
        <color theme="1"/>
        <rFont val="Arial"/>
        <family val="2"/>
      </rPr>
      <t xml:space="preserve"> cells as applicable. Please see Attachment A for ventilation test-out option requirements. If the project is not pursuing the ventilation test out option, then please complete the ventilation proposed upgrades table. If the project is pursuing the ventilation test out option, then please complete the duct sealing table in the Test Out tab.</t>
    </r>
  </si>
  <si>
    <t>Humidistat Switch</t>
  </si>
  <si>
    <t>Actual Installed Cost Information</t>
  </si>
  <si>
    <t>Equipment Cost</t>
  </si>
  <si>
    <t>Labor Cost</t>
  </si>
  <si>
    <t>Total Cost</t>
  </si>
  <si>
    <t>Uniform Energy Factor</t>
  </si>
  <si>
    <t>Total Output (Mbh)</t>
  </si>
  <si>
    <t>Effective R-Value of Envelope Component</t>
  </si>
  <si>
    <t>Component Type</t>
  </si>
  <si>
    <t>Initial Cooling Source for Water Loop (WWHP only)</t>
  </si>
  <si>
    <t>System Designation</t>
  </si>
  <si>
    <t>If yes, what equipment will be used for testing? Include manufacturer, model number, and date of last calibration.</t>
  </si>
  <si>
    <t>Total Fan Power (W)</t>
  </si>
  <si>
    <t>CFM/ Register</t>
  </si>
  <si>
    <t>CFM /Register</t>
  </si>
  <si>
    <t>Automatic Damper?</t>
  </si>
  <si>
    <r>
      <t xml:space="preserve">Complete the </t>
    </r>
    <r>
      <rPr>
        <b/>
        <sz val="9"/>
        <color theme="8" tint="-0.499984740745262"/>
        <rFont val="Arial"/>
        <family val="2"/>
      </rPr>
      <t>blue</t>
    </r>
    <r>
      <rPr>
        <sz val="9"/>
        <color theme="1"/>
        <rFont val="Arial"/>
        <family val="2"/>
      </rPr>
      <t xml:space="preserve"> cells as applicable below based on the installed conditions. Please reference the program requirements for sampling and testing instructions. </t>
    </r>
  </si>
  <si>
    <t>Sliding Glass Door 1</t>
  </si>
  <si>
    <t>Sliding Glass Door 2</t>
  </si>
  <si>
    <t>Sliding Glass Door 3</t>
  </si>
  <si>
    <t>Window-to-Wall Ratio</t>
  </si>
  <si>
    <t>Number of buildings described in this tool</t>
  </si>
  <si>
    <t xml:space="preserve">2. During the Pre-Construction stage, complete the 'General Project Info' tab and applicable 'Pre-const' tab(s). </t>
  </si>
  <si>
    <t xml:space="preserve">3. During the Partial and Construction complete stages, complete the applicable sections in the 'Const' tab(s). </t>
  </si>
  <si>
    <r>
      <t xml:space="preserve">4. Complete all applicable tabs and </t>
    </r>
    <r>
      <rPr>
        <b/>
        <sz val="10"/>
        <color theme="4" tint="-0.249977111117893"/>
        <rFont val="Arial"/>
        <family val="2"/>
      </rPr>
      <t>blue</t>
    </r>
    <r>
      <rPr>
        <sz val="10"/>
        <color theme="1"/>
        <rFont val="Arial"/>
        <family val="2"/>
      </rPr>
      <t xml:space="preserve"> cells within those tabs. </t>
    </r>
  </si>
  <si>
    <t xml:space="preserve">1. 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</si>
  <si>
    <t xml:space="preserve"> Space Heating Fuel</t>
  </si>
  <si>
    <t>Space Cooling Fuel</t>
  </si>
  <si>
    <t xml:space="preserve">Additional Notes </t>
  </si>
  <si>
    <t>Rated Heating Capacity (Btu/hr)</t>
  </si>
  <si>
    <t>Version</t>
  </si>
  <si>
    <t>Notes</t>
  </si>
  <si>
    <t>Released</t>
  </si>
  <si>
    <t>Master Tool v5 Final = v1 individual released tools</t>
  </si>
  <si>
    <t>Inlet orifice plate on all radiators</t>
  </si>
  <si>
    <t>Master venting on all mains and risers</t>
  </si>
  <si>
    <t>Is the existing fossil fuel equipment being removed?</t>
  </si>
  <si>
    <t>Description of fossil fuel removal workscope, if applicable</t>
  </si>
  <si>
    <t>Standards and Quality Assurance Checklist Specifications Comments</t>
  </si>
  <si>
    <t>Reviewer Section - Standards and Quality Assurance Checklist Specifications</t>
  </si>
  <si>
    <t>Task</t>
  </si>
  <si>
    <t>Task Description</t>
  </si>
  <si>
    <t>Refrence</t>
  </si>
  <si>
    <t>Non-Conformance Category</t>
  </si>
  <si>
    <t>Pass/Fail</t>
  </si>
  <si>
    <t>Comment</t>
  </si>
  <si>
    <t>The label shall include the title or publication number for the operation and maintenance manual for that particular model and type of product</t>
  </si>
  <si>
    <t>Project workscope</t>
  </si>
  <si>
    <t>Health and Safety</t>
  </si>
  <si>
    <t>Ensure that water is delivered at less than 130 degrees, to prevent scalding; Photo documentation submitted</t>
  </si>
  <si>
    <t>DHW Controls</t>
  </si>
  <si>
    <t>DHW temperature meets project workscope target; Test results submitted</t>
  </si>
  <si>
    <t>Recirculation control installed; Photo documentation submitted</t>
  </si>
  <si>
    <t>Recirculation control installed meets energy code requirements; Test results submitted</t>
  </si>
  <si>
    <t>DHW Water Heater</t>
  </si>
  <si>
    <t>Cutsheets submitted</t>
  </si>
  <si>
    <t>Replacement domestic hot water heating plant(s) shall meet program efficiency requirements;  Documentation provided</t>
  </si>
  <si>
    <t>Installed capacity meets program requirements; Documentation provided</t>
  </si>
  <si>
    <t>Seal penetrations no longer needed for fossil fuel equipment; Photo documentation submitted</t>
  </si>
  <si>
    <t>The owner was provided a copy of the Operational and Maintenance Handbook, including start-up and any test reports and preventive maintenance</t>
  </si>
  <si>
    <t>Required regular maintenance actions are clearly stated and incorporated on a readily accessible label</t>
  </si>
  <si>
    <t>Verify that water is delivered at less than 130 degrees</t>
  </si>
  <si>
    <t>Verify DHW water temperature</t>
  </si>
  <si>
    <t>Verify recirculation control has been installed</t>
  </si>
  <si>
    <t>Verify that pump only operates on flow and is set at 104 F maximum</t>
  </si>
  <si>
    <t>Verify that cutsheets have been provided</t>
  </si>
  <si>
    <t>All hot water piping in mechanical room and accessible piping in unconditioned spaces shall be insulated to the energy conservation code; Minor defect if at least 50% of the piping insulation was installed</t>
  </si>
  <si>
    <t>Seal outdoor air intake, breaching connection to chimney at bottom, and top of chimney if chimney is abandoned</t>
  </si>
  <si>
    <t>The owner was given a copy of the manufacturer operation and maintenance manual and provided with contact information for emergency service needs</t>
  </si>
  <si>
    <t>U.S. Consumer Product Safety Commission, https:// www.cpsc.gov/s3fs- public/5098.pdf</t>
  </si>
  <si>
    <t>Energy Conservation Construction Code1, Sections R403.5.2 and C404.7</t>
  </si>
  <si>
    <t>Project Workscope</t>
  </si>
  <si>
    <t>Attachment A - Domestic Hot Water
- Required Measure Installation</t>
  </si>
  <si>
    <t>Energy Conservation Construction Code1, Sections R403.4 and C403.11.3</t>
  </si>
  <si>
    <t>Attachment A - Domestic Hot Water - Minimum Installation Standards</t>
  </si>
  <si>
    <t>Energy Conservation Construction Code1, Sections R402.4 and C402.5.1</t>
  </si>
  <si>
    <t>Energy Conservation Construction Code1, Sections R303.3 and C408.1.1</t>
  </si>
  <si>
    <t>Verify that hot water heater meets program efficiency requirements; If no high-efficiency requirements (e.g. ENERGY STAR) are applicable for the particular application, verify that the rated efficiency is no less than required by the energy code</t>
  </si>
  <si>
    <t>Verify that the installed capacity meets program minimum requirements (in units of 1000 Btu/hr/bedroom, or in units of 1000 Btu/hr/unit, as applicable)</t>
  </si>
  <si>
    <t>Split system heat pump water heater refrigerant pipe penetrations are well-sealed both on the outside and inside of the penetration, including between pipes</t>
  </si>
  <si>
    <t>Whole-building U-factor target is met, confirmed with as-built workscope tool; Final envelope R-values and U-factors checked</t>
  </si>
  <si>
    <t>Attachment A - Envelope - Required Measure Installation</t>
  </si>
  <si>
    <t>Envelope: Comply with manufacturer's requirements and codes; Requirements and codes have been reviewed</t>
  </si>
  <si>
    <t>Attachment A - Envelope - Minimum Installation Standards</t>
  </si>
  <si>
    <t>Minor</t>
  </si>
  <si>
    <t>Thermal bridging</t>
  </si>
  <si>
    <t>Thermal bridging must be mitigated; Photo documentation has been submitted</t>
  </si>
  <si>
    <t>Continuous insulation</t>
  </si>
  <si>
    <t>Exterior insulation must be continuous; Photo documentation has been submitted</t>
  </si>
  <si>
    <t>Air barrier, continuous</t>
  </si>
  <si>
    <t>Continuous air barrier must be provided; Photo documentation has been submitted</t>
  </si>
  <si>
    <t>Cavity insulation</t>
  </si>
  <si>
    <t>Cerify that cavity insulation does not compress or slump; Photo documentation has been submitted</t>
  </si>
  <si>
    <t>Windows - Sealing; Photo documentation has been submitted</t>
  </si>
  <si>
    <t>Major if not sealed or sealing is clearly inadequate or was not done at all; minor if sealing is minorly deficient</t>
  </si>
  <si>
    <t>Central Exhaust</t>
  </si>
  <si>
    <t>Demonstrate operation of existing ventilation system - exhaust; Test results have been submitted</t>
  </si>
  <si>
    <t>25 CFM continuous or 100 CFM intermittent for each kitchen; 20 CFM continuous or 50 CFM intermittent for each bathroom</t>
  </si>
  <si>
    <t>Major if ventilation is &lt; 80% of target; minor if ventilation is 80-100% of target</t>
  </si>
  <si>
    <t>Ductwork must be cleaned; Photos have been submitted to show clean ductwork</t>
  </si>
  <si>
    <t>Verify that ductwork was cleaned</t>
  </si>
  <si>
    <t>Incidental</t>
  </si>
  <si>
    <t>Ductwork must be sealed to program requirements; Test-out results have been submitted</t>
  </si>
  <si>
    <t>Verify that ductwork was sealed; Review test-out results</t>
  </si>
  <si>
    <t>Major if no evidence of sealing or sealing is highly inadequate; minor if minor sealing was not completed</t>
  </si>
  <si>
    <t>System must exhaust airflow per program requirements - central exhaust; Testing and balancing results have been submitted</t>
  </si>
  <si>
    <t>Verify that delivered airflow meets program requirements</t>
  </si>
  <si>
    <t>Unitized Exhaust</t>
  </si>
  <si>
    <t>System must exhaust airflow per program requirements - unitized exhaust; Testing and balancing results have been submitted</t>
  </si>
  <si>
    <t>Verify that an exhaust system was installed</t>
  </si>
  <si>
    <t>Central or Unitized</t>
  </si>
  <si>
    <t>Ventilation testing and balancing (Option 1); TAB contractor's contract has been submitted</t>
  </si>
  <si>
    <t>Testing and Balancing (TAB) contractor must be independent, hired by owner, not by energy contractor</t>
  </si>
  <si>
    <t>Attachment
A - Envelope - Minimum Installation Standards</t>
  </si>
  <si>
    <t>Ventilation - Follow Residential Energy Services Network (RESNET) sampling protocols; Test results with sampling protocol has been submitted</t>
  </si>
  <si>
    <t>Follow RESNET sampling protocols; for central systems, include at minimum top and bottom floors served by a riser</t>
  </si>
  <si>
    <t>Attachment A - Envelope - Operational Test Out Specifications</t>
  </si>
  <si>
    <t>Ventilation testing and balancing (Option 2); Equipment accuracy has been submitted</t>
  </si>
  <si>
    <t>Equipment meets program accuracy requirements</t>
  </si>
  <si>
    <t>Ventilation (as part of envelope) - Program notification of testing; Notification has been submitted</t>
  </si>
  <si>
    <t>Notify program staff at least two weeks prior to testing</t>
  </si>
  <si>
    <t>Exhaust penetrations</t>
  </si>
  <si>
    <t>Ventilation - exhaust penetrations: Sealing; Photo documentation has been submitted</t>
  </si>
  <si>
    <t>Exhaust penetrations must be air sealed</t>
  </si>
  <si>
    <t>Vent to outside; Photo documentation has been submitted</t>
  </si>
  <si>
    <t>Exhaust must vent to outside</t>
  </si>
  <si>
    <t>Air sealing: fixed openings; Photo documentation submitted</t>
  </si>
  <si>
    <t xml:space="preserve">Verify that all required air sealing is complete: Tops of shafts/bulkheads, existing exterior doors, AC sleeves, existing windows, floor of attic or ceiling of top floor penetrations (including but not limited to attic door, hatch, electrical piping, ventilation, duct penetrations, uncapped wall cavities, etc.), plumbing and electrical penetrations in apartments, penetrations and openings between mechanical rooms and the conditioned space, basement perimeter, fire sprinkler penetrations, makeup air opening in mechanical room if fossil fuel equipment is removed, top of chimney if fossil fuel equipment is removed, and any other areas identified in the workscope; Minor defect if at least 75% of the air sealing is complete in all required locations; Major defect if less than 75% of the air sealing is complete in all required locations; Critical defect if no air sealing was done </t>
  </si>
  <si>
    <t>Attachment A - Optional Measures: Air Sealing - Required Measure Installation, and project workscope</t>
  </si>
  <si>
    <t>Minor if air sealing is 75%-99% complete; major if air sealing is less than 75% complete; critical if no air sealing was done</t>
  </si>
  <si>
    <t>Air sealing: movable surfaces; Photo documentation submitted</t>
  </si>
  <si>
    <t>Movable surfaces that have been weatherstripped move freely (windows, doors, hatches, etc.)</t>
  </si>
  <si>
    <t>Attachment A - Optional Measures: Air Sealing - Minimum Installation Standards</t>
  </si>
  <si>
    <t>Weatherstripping: mechanical fastening; Photo documentation submitted</t>
  </si>
  <si>
    <t>Weatherstripping is mechanically fastened. Submit photos of a sample of weatherstripping. Self-adhesive weatherstripping is not acceptable.</t>
  </si>
  <si>
    <t>Energy Recovery Ventilator (ERV) or
Heat Recovery Ventilator</t>
  </si>
  <si>
    <t>Ventilation supply/exhaust balance; Log of installation of CAR dampers submitted, by apartment; Photo documentation submitted</t>
  </si>
  <si>
    <t>Overall balancing of supply and exhaust must be within 10%; Constant Airflow Regulator (CAR) dampers must be installed to allow automatic balancing of individual airflows</t>
  </si>
  <si>
    <t>Attachment A - Ventilation - Required Measure Installation</t>
  </si>
  <si>
    <t>Program ventilation efficiency requirements; Test results submitted</t>
  </si>
  <si>
    <t>Verify that ERV/HRV sensible efficiency is 77% minimum</t>
  </si>
  <si>
    <t>Attachment A - Ventilation - Minimum Installation Standards</t>
  </si>
  <si>
    <t>Fan power program requirements; Test results submitted</t>
  </si>
  <si>
    <t>Verify that ERV/HRV less than 1 Watt per CFM</t>
  </si>
  <si>
    <t>Kitchen and bathroom ventilation; Test results and photo documentation submitted</t>
  </si>
  <si>
    <t>Constant airflow regulator (CAR)
dampers</t>
  </si>
  <si>
    <t>Set airflow on CAR dampers; Documentation submitted</t>
  </si>
  <si>
    <t>Verify airflow settings match workscope, either from balancing report or by examining CARs</t>
  </si>
  <si>
    <t>Central Ductwork</t>
  </si>
  <si>
    <t>Ductwork must be sealed to program requirements; Test-out results submitted</t>
  </si>
  <si>
    <t>Verify that ductwork was sealed; review test-out results; Seal duct to sheetrock connection prior to installing grilles</t>
  </si>
  <si>
    <t>Airflows</t>
  </si>
  <si>
    <t>System must deliver airflow per program requirements; Test results submitted</t>
  </si>
  <si>
    <t>Verify that delivered airflow meets program and design requirements</t>
  </si>
  <si>
    <t>Testing and balancing: Independent contractor; Contract for TAB contractor submitted</t>
  </si>
  <si>
    <t>Testing equipment</t>
  </si>
  <si>
    <t>Testing and balancing: Accuracy; Equipment accuracy has been submitted</t>
  </si>
  <si>
    <t>Program requirements</t>
  </si>
  <si>
    <t>Location of intake air; Photo documentation submitted</t>
  </si>
  <si>
    <t>Intake air must be clear of possible contaminant sources</t>
  </si>
  <si>
    <t>Duct insulation</t>
  </si>
  <si>
    <t>Insulate ductwork; Photo documentation submitted</t>
  </si>
  <si>
    <t>Duct insulation must meet program requirements</t>
  </si>
  <si>
    <t>Frost protection</t>
  </si>
  <si>
    <t>Frost protection must be installed in Energy Recovery Ventilator (ERV) or Heat Recovery Ventilator (HRV)</t>
  </si>
  <si>
    <t>Heat exchanger core must be protected from frost</t>
  </si>
  <si>
    <t>Filter</t>
  </si>
  <si>
    <t>Install MERV 8 filter (MERV 13 recommended but not required); Photo documentation submitted</t>
  </si>
  <si>
    <t>ERV/HRV must be protected by mininum MERV 8 filter on both intake and exhaust airstreams (MERV 13 recommended but not required)</t>
  </si>
  <si>
    <t>Heater</t>
  </si>
  <si>
    <t>Electric heater temperature rise limitation</t>
  </si>
  <si>
    <t>Electric heater temperature rise must be 5 F or less (supply air temperature 62 F or higher recommended but not required)</t>
  </si>
  <si>
    <t>Steam components</t>
  </si>
  <si>
    <t>Components installed; Photo documentation submitted</t>
  </si>
  <si>
    <t>Verify that steam components have been installed: Energy Management System, radiant heat barriers, thermostatic radiator valves (TRVs), inlet orifice plates, master venting, steam traps; Submit photos</t>
  </si>
  <si>
    <t>Attachment A - Optional Measures: Steam Upgrades
- Required Measure Installation</t>
  </si>
  <si>
    <t>Major</t>
  </si>
  <si>
    <t>Air vents</t>
  </si>
  <si>
    <t>Air vent orientation and location; Photo documentation submitted</t>
  </si>
  <si>
    <t>Air vents must be installed in the vertical direction and at least 15" away from any elbows</t>
  </si>
  <si>
    <t>Attachment A - Optional Measures: Steam Upgrades - Minimum Installation Standards</t>
  </si>
  <si>
    <t>Air vents on mains and risers; Photo documentation submitted</t>
  </si>
  <si>
    <t>Air vents must be installed on 100% of mains and risers</t>
  </si>
  <si>
    <t>Space Electrification</t>
  </si>
  <si>
    <t>New envelope penetrations sealed to prevent infiltration and rodents/insects or water penetration; Photo documentation submitted</t>
  </si>
  <si>
    <t>Split system pipe penetrations are well-sealed both on the outside and inside of the penetration, including between pipes; Penetrations for packaged through- wall systems (PTHP, VTHP) are well sealed</t>
  </si>
  <si>
    <t>Attachment A - Heating and Cooling
- Minimum Installation Standards</t>
  </si>
  <si>
    <t>Pipes are insulated (no exposed copper); Insulation is installed correctly, of the correct thickness, and meets code and manufacturer requirements</t>
  </si>
  <si>
    <t>Energy Conservation Construction Code2, Sections R403.4 and C403.11.3</t>
  </si>
  <si>
    <t>The exterior pipe insulation is UV resistant or has a UV resistant covering or coating, where applicable (for example, may not apply to ground source heat pumps)</t>
  </si>
  <si>
    <t>Energy Conservation Construction Code2, Sections R403.4.1 and C403.11.3.1</t>
  </si>
  <si>
    <t>Seal hole in chimney, if fossil fuel equipment is removed; Photo documentation submitted</t>
  </si>
  <si>
    <t>Seal abandoned boiler exhaust connection to chimney, if fossil fuel equipment is removed</t>
  </si>
  <si>
    <t>Energy Conservation Construction Code2, Sections R402.4 and C402.5.1</t>
  </si>
  <si>
    <t>If the unit is set under the roof line/edge, rain/snow/ice shield or drain cap is provided; Outdoor units must be installed such that melting defrost condensate does not drip onto other outdoor units</t>
  </si>
  <si>
    <t>Manufacturer's instructions</t>
  </si>
  <si>
    <t>The owner was delivered a copy of the Operational and Maintenance Handbook, including start-up and test reports</t>
  </si>
  <si>
    <t>The owner was given a copy of the manufacturer Operation and Maintenance manual and provided with contact information for emergency service needs</t>
  </si>
  <si>
    <t>Energy Conservation Construction Code2, Sections R303.3 and C408.1.1</t>
  </si>
  <si>
    <t>Owner understands basic system operation, adjustment of dampers (if applicable), and controls</t>
  </si>
  <si>
    <t>The owner has been given training by installer, and understands basic system operation, especially heating operation; The owner understands how to program controls and thermostats (as needed); The owner understands basic safety and maintenance</t>
  </si>
  <si>
    <t>Energy Conservation Construction Code2, Figure C408.2.4</t>
  </si>
  <si>
    <t>Outdoor units are located with correct spacing from walls, from other outdoor units, and are not located in spaces such as outdoor stairwells that will prevent adequate air circulation, where applicable (for example, does not apply to ground source heat pumps)</t>
  </si>
  <si>
    <t>Units were charged with refrigerant and the system sealed to prevent leaks; No leaks were detected with a leak detector and/or soap bubble test</t>
  </si>
  <si>
    <t>Critical</t>
  </si>
  <si>
    <t>Required regular maintenance actions are clearly stated and incorporated on a readily accessible label; Photo documentation submitted</t>
  </si>
  <si>
    <t>Each heat pump outdoor unit has a 110 volt receptacle within 25' horizontally, where applicable (for example, does not apply to ground source heat pumps installed indoors)</t>
  </si>
  <si>
    <t>National Electrical Code, Section 210.63</t>
  </si>
  <si>
    <t>Data Release Authorization Form (DRAF) with new heating electric account(s) shall be provided, if any; DRAF(s) submitted</t>
  </si>
  <si>
    <t>Verify that a signed DRAF that includes the electric account has been provided.</t>
  </si>
  <si>
    <t>Attachment A - Heating and Cooling - Required Deliverables: Pre-Construction</t>
  </si>
  <si>
    <t>Electrification completed per workscope (heat pumps installed); Photo documentation submitted</t>
  </si>
  <si>
    <t>Verify that electrification is complete (heat pumps installed)</t>
  </si>
  <si>
    <t>If fossil fuel equipment is removed, fuel source is safely removed or terminated; Photo documentation submitted</t>
  </si>
  <si>
    <t>Verify that old connections have been removed or capped off, if fossil fuel equipment has been removed</t>
  </si>
  <si>
    <t>New equipment must meet energy efficiency of project workscope; Photo documentation submitted</t>
  </si>
  <si>
    <t>Verify that new equipment meets efficiency requirement of project workscope; Minor defect if new equipment is at least 90% of the energy efficiency in the workscope; Major defect if new equipment is less than 90% of the energy efficiency in the workscope</t>
  </si>
  <si>
    <t>Minor if efficiency is 90%-99% of
efficiency in workscope; major if efficiency
is &lt; 90% of efficiency in workscope</t>
  </si>
  <si>
    <t>EMS controls are set properly; EMS settings submitted</t>
  </si>
  <si>
    <t>Review the plan for the new controls, including a careful examination of sensor locations, set points, and zones; Review the EMS settings; Make sure they have been adjusted to reflect the needs of the building and the settings in the workscope; Ensure that the installed EMS provides a significantly different control strategy than the old control system–otherwise, savings will not be achieved; Minor defect if at least 50% of the energy savings will be achieved; major defect if less than 50% of energy savings will be achieved</t>
  </si>
  <si>
    <t>Attachment A - Optional Measures: Steam Upgrades - Required Measure Installation</t>
  </si>
  <si>
    <t>Minor if savings are anticipated to be 50%-
99%; major if savings are anticipated to be &lt; 50% of expected savings</t>
  </si>
  <si>
    <t>EMS sensors are installed; Installation log submitted</t>
  </si>
  <si>
    <t>In 2-pipe and hot water systems, sensors should be installed in no fewer than 10% of apartments and on a variety of floors and in a variety of apartment lines; In 1-pipe steam systems, sensors should be installed in no fewer than 25% of apartments and on a variety of floors, and there must be a sensor in the apartment at the end of each steam line</t>
  </si>
  <si>
    <t>Orifice plates</t>
  </si>
  <si>
    <t>Orifice plates are correctly sized; Documentation submitted</t>
  </si>
  <si>
    <t>Review heat loss calculation and target radiator outputs; If orifice plates are sized to reduce the output of the terminal unit, the output of the unit must not be less than 100% of the heat load of the room it serves</t>
  </si>
  <si>
    <t>Induction Stoves</t>
  </si>
  <si>
    <t>Gas pipe to the stove removed or disconnected and capped; Photo documentation submitted</t>
  </si>
  <si>
    <t>Verify that gas pipe is secure and out of the way (no remaining flex pipe), gas valve is shut off, and gas pipe has been securely capped; Submit photos of a sample of installations</t>
  </si>
  <si>
    <t>Installed in all inspected apartments; Installation log submitted</t>
  </si>
  <si>
    <t>Verify that all induction stoves were installed per workscope; Major defect if fewer than 75% of the stoves were installed; Submit contractor's log of installations by apartment</t>
  </si>
  <si>
    <t>Optional Recommended Measures</t>
  </si>
  <si>
    <t>Heating and Cooling</t>
  </si>
  <si>
    <t>Homestic Hot Water</t>
  </si>
  <si>
    <t>Dryer Existing Conditions</t>
  </si>
  <si>
    <t>Dryer 1</t>
  </si>
  <si>
    <t>Dryer 2</t>
  </si>
  <si>
    <t>Dryer 3</t>
  </si>
  <si>
    <t>Heat Pump Dryer Proposed Upgrade</t>
  </si>
  <si>
    <t>Frequency of Use (Loads/wk.)</t>
  </si>
  <si>
    <t>Estimated Annual Energy Use (kWh/yr)</t>
  </si>
  <si>
    <t>Heat Pump Dryer</t>
  </si>
  <si>
    <r>
      <t>This section is for the reviewer to fill out. Complete the</t>
    </r>
    <r>
      <rPr>
        <sz val="9"/>
        <color rgb="FFFF0000"/>
        <rFont val="Arial"/>
        <family val="2"/>
      </rPr>
      <t xml:space="preserve"> </t>
    </r>
    <r>
      <rPr>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</si>
  <si>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b/>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</si>
  <si>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6600"/>
        <rFont val="Arial"/>
        <family val="2"/>
      </rPr>
      <t xml:space="preserve"> 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</si>
  <si>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sz val="9"/>
        <color rgb="FFFF6600"/>
        <rFont val="Arial"/>
        <family val="2"/>
      </rPr>
      <t xml:space="preserve">orange </t>
    </r>
    <r>
      <rPr>
        <sz val="9"/>
        <color theme="1"/>
        <rFont val="Arial"/>
        <family val="2"/>
      </rPr>
      <t>cells as applicable below based on your review of the information provided.</t>
    </r>
  </si>
  <si>
    <t>Appliances</t>
  </si>
  <si>
    <t>Will the add-on incentive ventilation option also be pursued?</t>
  </si>
  <si>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air sealing measures in all buildings. An air sealing measure can be deemed "not recommended" only if that component does not exist within the building or if it was previously air sealed. </t>
    </r>
  </si>
  <si>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components of the package in all buildings. A steam system measure can be deemed "not recommended" only if that component does not exist within the building or if it was previously installed (e.g. the building no longer has steam traps).</t>
    </r>
  </si>
  <si>
    <r>
      <t xml:space="preserve">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ventilation measures in all buildings. A ventilation measure can be deemed "not recommended" only if that component does not exist within the building or if it was previously installed and aligns with program requirements.</t>
    </r>
  </si>
  <si>
    <t>Confirm if Induction</t>
  </si>
  <si>
    <t>Confirm if ENERGY STAR</t>
  </si>
  <si>
    <t>Total Capacity (MBH)</t>
  </si>
  <si>
    <t>Is minimum required capacity met?</t>
  </si>
  <si>
    <t>Total Wall Area Insulated</t>
  </si>
  <si>
    <t>Total Wall Area</t>
  </si>
  <si>
    <t>Is 30% of the wall insulation installed?</t>
  </si>
  <si>
    <t>% Wall Area Insulated</t>
  </si>
  <si>
    <t>Is 100% of the wall insulation installed?</t>
  </si>
  <si>
    <t>Heat Pump Dryers</t>
  </si>
  <si>
    <t>Heat pump dryers are ENERGY STAR rated</t>
  </si>
  <si>
    <t>Verify ENERGY STAR clothes washers are installed, per workscope.</t>
  </si>
  <si>
    <t>Heat pump dryers were Installed per workscope</t>
  </si>
  <si>
    <t xml:space="preserve">Verify that all clothes dryers were installed per workscope. </t>
  </si>
  <si>
    <t>Minor if 75-99% of CAR dampers installed; major if &lt; 75% of CAR dampers installed</t>
  </si>
  <si>
    <t>Minor if efficiency is 90%-99% of efficiency in workscope; 
major if efficiency is &lt; 90% of efficiency in workscope</t>
  </si>
  <si>
    <t>Opaque Door 1</t>
  </si>
  <si>
    <t>Opaque Door 2</t>
  </si>
  <si>
    <t>Opaque Door 3</t>
  </si>
  <si>
    <t>Master Tool v6 Final = v2 individual released tools</t>
  </si>
  <si>
    <t>Verify that actual/installed project U-factor target is 
met per envelope workscope tool</t>
  </si>
  <si>
    <t>System and system components must be installed 
in accordance with manufacturer requirements and 
relevant permit/code requirements</t>
  </si>
  <si>
    <t>Continuous air barrier</t>
  </si>
  <si>
    <t>Minor if U = 100-105% of target; major if U = 105-110% of target; Critical if U &gt; 110% of target</t>
  </si>
  <si>
    <t>Air vent orientation and location; Photo documentation 
submitted</t>
  </si>
  <si>
    <t>Air vents on mains and risers; 
Photo documentation submitted</t>
  </si>
  <si>
    <t>Piping insulation is installed per the manufacturer's specifications, meets the correct thickness, and is code compliant; Photo documentation submitted</t>
  </si>
  <si>
    <t>Exterior pipe insulation is ultraviolet (UV) resistant and/or has a UV resistant covering; Photo documentation submitted</t>
  </si>
  <si>
    <t>Units installed under a roof line/edge must have a rain/snow/ ice shield;  Photo documentation submitted</t>
  </si>
  <si>
    <t>Outdoor unit location; Photo documentation submitted</t>
  </si>
  <si>
    <t>If replacing windows in a building without exhaust, install exhaust in each bathroom and kitchen; Contractor's log of installed exhaust fans by apartment number has been submitted</t>
  </si>
  <si>
    <t>Receptacle for each heat pump outdoor unit; Photo documentation submitted</t>
  </si>
  <si>
    <t>Refrigerant leak prevention; Final system charge in system is marked clearly on unit</t>
  </si>
  <si>
    <t xml:space="preserve">Cavity insulation does not compress or slump, refer to grade 1 condition according latest RESNET standards </t>
  </si>
  <si>
    <t>Pipe insulation is installed; Photo documentation submitted</t>
  </si>
  <si>
    <t>Penetrations sealed to prevent infiltration and rodents/insects or water penetration; Photo documentation submitted</t>
  </si>
  <si>
    <t>Required Measures (e.g. Envelope, Heating &amp; Cooling, Domestic Hot Water, or Appliances tabs)</t>
  </si>
  <si>
    <t>Bonus Measures, if applicable (e.g. Air Sealing and Ventilation)</t>
  </si>
  <si>
    <t>Exterior insulation is continuous, metal Z-girts are 
not allowed</t>
  </si>
  <si>
    <t xml:space="preserve"> If new windows are installed, seal windows to the  opening with 2x backer rod and caulk sealant joints or  applicable tape</t>
  </si>
  <si>
    <t>Kitchens exhausted to minimum 25 CFM continuously, bathrooms 20 CFM continuously</t>
  </si>
  <si>
    <t>Tool Version 2, Released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</si>
</sst>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_(* \(#,##0\);_(* &quot;-&quot;??_);_(@_)"/>
    <numFmt numFmtId="165" formatCode="0.000"/>
    <numFmt numFmtId="166" formatCode="_(* #,##0.000_);_(* \(#,##0.000\);_(* &quot;-&quot;??_);_(@_)"/>
    <numFmt numFmtId="167" formatCode="0.0"/>
    <numFmt numFmtId="168" formatCode="_(&quot;$&quot;* #,##0_);_(&quot;$&quot;* \(#,##0\);_(&quot;$&quot;* &quot;-&quot;??_);_(@_)"/>
    <numFmt numFmtId="169" formatCode="0.0%"/>
  </numFmts>
  <fonts count="41" x14ac:knownFonts="1">
    <font>
      <sz val="11"/>
      <color theme="1"/>
      <name val="Calibri"/>
      <family val="2"/>
      <scheme val="minor"/>
    </font>
    <font>
      <sz val="10"/>
      <color theme="1"/>
      <name val="Arial"/>
      <family val="2"/>
    </font>
    <font>
      <sz val="9"/>
      <color indexed="81"/>
      <name val="Tahoma"/>
      <family val="2"/>
    </font>
    <font>
      <sz val="11"/>
      <color theme="1"/>
      <name val="Arial"/>
      <family val="2"/>
    </font>
    <font>
      <b/>
      <sz val="11"/>
      <color theme="1"/>
      <name val="Arial"/>
      <family val="2"/>
    </font>
    <font>
      <b/>
      <sz val="14"/>
      <color theme="1"/>
      <name val="Arial"/>
      <family val="2"/>
    </font>
    <font>
      <sz val="10"/>
      <name val="Arial"/>
      <family val="2"/>
    </font>
    <font>
      <sz val="9"/>
      <name val="Arial"/>
      <family val="2"/>
    </font>
    <font>
      <sz val="9"/>
      <color indexed="81"/>
      <name val="Arial"/>
      <family val="2"/>
    </font>
    <font>
      <b/>
      <sz val="9"/>
      <name val="Arial"/>
      <family val="2"/>
    </font>
    <font>
      <sz val="9"/>
      <color theme="0"/>
      <name val="Arial"/>
      <family val="2"/>
    </font>
    <font>
      <b/>
      <sz val="18"/>
      <name val="Arial"/>
      <family val="2"/>
    </font>
    <font>
      <b/>
      <sz val="9"/>
      <color indexed="81"/>
      <name val="Arial"/>
      <family val="2"/>
    </font>
    <font>
      <sz val="11"/>
      <name val="Arial"/>
      <family val="2"/>
    </font>
    <font>
      <b/>
      <i/>
      <sz val="9"/>
      <color indexed="8"/>
      <name val="Arial"/>
      <family val="2"/>
    </font>
    <font>
      <sz val="9"/>
      <color indexed="8"/>
      <name val="Arial"/>
      <family val="2"/>
    </font>
    <font>
      <b/>
      <sz val="9"/>
      <color indexed="8"/>
      <name val="Arial"/>
      <family val="2"/>
    </font>
    <font>
      <b/>
      <sz val="12"/>
      <color theme="1"/>
      <name val="Arial"/>
      <family val="2"/>
    </font>
    <font>
      <sz val="9"/>
      <color theme="1"/>
      <name val="Arial"/>
      <family val="2"/>
    </font>
    <font>
      <b/>
      <sz val="11"/>
      <name val="Arial"/>
      <family val="2"/>
    </font>
    <font>
      <sz val="11"/>
      <color rgb="FF000000"/>
      <name val="Arial"/>
      <family val="2"/>
    </font>
    <font>
      <b/>
      <sz val="10"/>
      <color theme="1" tint="0.34998626667073579"/>
      <name val="Arial"/>
      <family val="2"/>
    </font>
    <font>
      <b/>
      <u/>
      <sz val="10"/>
      <color theme="1" tint="0.34998626667073579"/>
      <name val="Arial"/>
      <family val="2"/>
    </font>
    <font>
      <sz val="10"/>
      <color theme="1" tint="0.34998626667073579"/>
      <name val="Arial"/>
      <family val="2"/>
    </font>
    <font>
      <b/>
      <sz val="11"/>
      <color rgb="FF000000"/>
      <name val="Arial"/>
      <family val="2"/>
    </font>
    <font>
      <b/>
      <sz val="12"/>
      <name val="Arial"/>
      <family val="2"/>
    </font>
    <font>
      <b/>
      <sz val="10"/>
      <name val="Arial"/>
      <family val="2"/>
    </font>
    <font>
      <sz val="10"/>
      <color theme="0"/>
      <name val="Arial"/>
      <family val="2"/>
    </font>
    <font>
      <sz val="10"/>
      <color indexed="8"/>
      <name val="Arial"/>
      <family val="2"/>
    </font>
    <font>
      <b/>
      <sz val="9"/>
      <color theme="4" tint="-0.249977111117893"/>
      <name val="Arial"/>
      <family val="2"/>
    </font>
    <font>
      <b/>
      <sz val="10"/>
      <color theme="4" tint="-0.249977111117893"/>
      <name val="Arial"/>
      <family val="2"/>
    </font>
    <font>
      <b/>
      <sz val="10"/>
      <color theme="1"/>
      <name val="Arial"/>
      <family val="2"/>
    </font>
    <font>
      <b/>
      <sz val="12"/>
      <color indexed="8"/>
      <name val="Arial"/>
      <family val="2"/>
    </font>
    <font>
      <b/>
      <sz val="9"/>
      <color theme="8" tint="-0.499984740745262"/>
      <name val="Arial"/>
      <family val="2"/>
    </font>
    <font>
      <sz val="11"/>
      <color rgb="FFFF0000"/>
      <name val="Calibri"/>
      <family val="2"/>
      <scheme val="minor"/>
    </font>
    <font>
      <sz val="11"/>
      <color theme="1"/>
      <name val="Calibri"/>
      <family val="2"/>
      <scheme val="minor"/>
    </font>
    <font>
      <sz val="8"/>
      <name val="Calibri"/>
      <family val="2"/>
      <scheme val="minor"/>
    </font>
    <font>
      <b/>
      <sz val="11"/>
      <color theme="1"/>
      <name val="Calibri"/>
      <family val="2"/>
      <scheme val="minor"/>
    </font>
    <font>
      <sz val="9"/>
      <color rgb="FFFF0000"/>
      <name val="Arial"/>
      <family val="2"/>
    </font>
    <font>
      <sz val="9"/>
      <color rgb="FFFF6600"/>
      <name val="Arial"/>
      <family val="2"/>
    </font>
    <font>
      <b/>
      <sz val="9"/>
      <color rgb="FFFF66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lightDown">
        <fgColor auto="1"/>
        <bgColor rgb="FFE2EDF2"/>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6E9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indexed="64"/>
      </top>
      <bottom style="thin">
        <color indexed="64"/>
      </bottom>
      <diagonal/>
    </border>
  </borders>
  <cellStyleXfs count="5">
    <xf numFmtId="0" fontId="0" fillId="0" borderId="0"/>
    <xf numFmtId="0" fontId="6" fillId="0" borderId="0"/>
    <xf numFmtId="0" fontId="6" fillId="0" borderId="0"/>
    <xf numFmtId="44" fontId="35" fillId="0" borderId="0" applyFont="0" applyFill="0" applyBorder="0" applyAlignment="0" applyProtection="0"/>
    <xf numFmtId="9" fontId="35" fillId="0" borderId="0" applyFont="0" applyFill="0" applyBorder="0" applyAlignment="0" applyProtection="0"/>
  </cellStyleXfs>
  <cellXfs count="489">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xf numFmtId="0" fontId="3" fillId="0" borderId="0" xfId="0" applyFont="1" applyAlignment="1">
      <alignment wrapText="1"/>
    </xf>
    <xf numFmtId="0" fontId="7" fillId="4" borderId="1" xfId="1" applyFont="1" applyFill="1" applyBorder="1" applyAlignment="1" applyProtection="1">
      <alignment horizontal="center" vertical="center" wrapText="1"/>
      <protection locked="0"/>
    </xf>
    <xf numFmtId="0" fontId="7" fillId="0" borderId="0" xfId="1" applyFont="1" applyAlignment="1">
      <alignment wrapText="1"/>
    </xf>
    <xf numFmtId="0" fontId="7" fillId="0" borderId="0" xfId="1" applyFont="1" applyAlignment="1">
      <alignment horizontal="center" vertical="center" wrapText="1"/>
    </xf>
    <xf numFmtId="0" fontId="10" fillId="0" borderId="0" xfId="1" applyFont="1" applyAlignment="1">
      <alignment wrapText="1"/>
    </xf>
    <xf numFmtId="0" fontId="10" fillId="0" borderId="0" xfId="1" applyFont="1" applyAlignment="1">
      <alignment horizontal="center" vertical="center" wrapText="1"/>
    </xf>
    <xf numFmtId="0" fontId="7" fillId="0" borderId="0" xfId="1" applyFont="1"/>
    <xf numFmtId="0" fontId="10" fillId="0" borderId="0" xfId="1" applyFont="1"/>
    <xf numFmtId="0" fontId="7" fillId="0" borderId="1" xfId="1" applyFont="1" applyBorder="1" applyAlignment="1" applyProtection="1">
      <alignment horizontal="center" vertical="center" wrapText="1"/>
      <protection locked="0"/>
    </xf>
    <xf numFmtId="3" fontId="7" fillId="0" borderId="1" xfId="1" applyNumberFormat="1" applyFont="1" applyBorder="1" applyAlignment="1" applyProtection="1">
      <alignment horizontal="center" vertical="center" wrapText="1"/>
      <protection locked="0"/>
    </xf>
    <xf numFmtId="0" fontId="15" fillId="0" borderId="1" xfId="1" applyFont="1" applyBorder="1" applyAlignment="1">
      <alignment horizontal="left" vertical="center" wrapText="1"/>
    </xf>
    <xf numFmtId="0" fontId="7" fillId="0" borderId="1" xfId="1" applyFont="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11" fillId="0" borderId="0" xfId="1" applyFont="1" applyAlignment="1">
      <alignment vertical="center" wrapText="1"/>
    </xf>
    <xf numFmtId="0" fontId="11" fillId="0" borderId="14" xfId="1" applyFont="1" applyBorder="1" applyAlignment="1">
      <alignment vertical="center" wrapText="1"/>
    </xf>
    <xf numFmtId="0" fontId="7" fillId="3" borderId="1" xfId="1" applyFont="1" applyFill="1" applyBorder="1" applyAlignment="1" applyProtection="1">
      <alignment horizontal="center" vertical="center" wrapText="1"/>
      <protection locked="0"/>
    </xf>
    <xf numFmtId="3" fontId="7" fillId="3" borderId="1" xfId="1" applyNumberFormat="1" applyFont="1" applyFill="1" applyBorder="1" applyAlignment="1" applyProtection="1">
      <alignment horizontal="center" vertical="center" wrapText="1"/>
      <protection locked="0"/>
    </xf>
    <xf numFmtId="0" fontId="7" fillId="3" borderId="1" xfId="1" applyFont="1" applyFill="1" applyBorder="1" applyAlignment="1" applyProtection="1">
      <alignment vertical="center" wrapText="1"/>
      <protection locked="0"/>
    </xf>
    <xf numFmtId="0" fontId="3" fillId="0" borderId="0" xfId="0" applyFont="1" applyAlignment="1">
      <alignment horizontal="center" vertical="center"/>
    </xf>
    <xf numFmtId="0" fontId="9" fillId="0" borderId="0" xfId="1" applyFont="1" applyAlignment="1">
      <alignment vertical="center" wrapText="1"/>
    </xf>
    <xf numFmtId="0" fontId="18" fillId="0" borderId="0" xfId="0" applyFont="1"/>
    <xf numFmtId="0" fontId="18" fillId="0" borderId="0" xfId="0" applyFont="1" applyAlignment="1">
      <alignment wrapText="1"/>
    </xf>
    <xf numFmtId="0" fontId="18" fillId="0" borderId="1" xfId="0" applyFont="1" applyBorder="1" applyAlignment="1">
      <alignment horizontal="right" vertical="center" wrapText="1"/>
    </xf>
    <xf numFmtId="0" fontId="7" fillId="0" borderId="1" xfId="0" applyFont="1" applyBorder="1" applyAlignment="1">
      <alignment horizontal="right" vertical="center" wrapText="1"/>
    </xf>
    <xf numFmtId="0" fontId="18" fillId="0" borderId="2" xfId="0" applyFont="1" applyBorder="1" applyAlignment="1">
      <alignment horizontal="right"/>
    </xf>
    <xf numFmtId="0" fontId="18" fillId="0" borderId="2" xfId="0" applyFont="1" applyBorder="1" applyAlignment="1">
      <alignment horizontal="right" wrapText="1"/>
    </xf>
    <xf numFmtId="0" fontId="18" fillId="0" borderId="8" xfId="0" applyFont="1" applyBorder="1" applyAlignment="1">
      <alignment horizontal="right" wrapText="1"/>
    </xf>
    <xf numFmtId="0" fontId="18" fillId="0" borderId="5" xfId="0" applyFont="1" applyBorder="1" applyAlignment="1">
      <alignment horizontal="right" wrapText="1"/>
    </xf>
    <xf numFmtId="0" fontId="18" fillId="0" borderId="0" xfId="0" applyFont="1" applyAlignment="1">
      <alignment vertical="center"/>
    </xf>
    <xf numFmtId="0" fontId="18" fillId="0" borderId="1" xfId="0" applyFont="1" applyBorder="1" applyAlignment="1">
      <alignment horizontal="right" vertical="center"/>
    </xf>
    <xf numFmtId="166" fontId="18"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wrapText="1"/>
    </xf>
    <xf numFmtId="0" fontId="1" fillId="2" borderId="1" xfId="0" applyFont="1" applyFill="1" applyBorder="1" applyAlignment="1">
      <alignment horizontal="center" vertical="center" wrapText="1"/>
    </xf>
    <xf numFmtId="0" fontId="6" fillId="2" borderId="1" xfId="1" applyFill="1" applyBorder="1" applyAlignment="1">
      <alignment vertical="center" wrapText="1"/>
    </xf>
    <xf numFmtId="0" fontId="6" fillId="2" borderId="1" xfId="1" applyFill="1" applyBorder="1" applyAlignment="1">
      <alignment horizontal="center" vertical="center" wrapText="1"/>
    </xf>
    <xf numFmtId="0" fontId="6" fillId="2" borderId="2" xfId="1" applyFill="1" applyBorder="1" applyAlignment="1">
      <alignment vertical="center" wrapText="1"/>
    </xf>
    <xf numFmtId="0" fontId="6" fillId="2" borderId="4" xfId="1" applyFill="1" applyBorder="1" applyAlignment="1">
      <alignment vertical="center" wrapText="1"/>
    </xf>
    <xf numFmtId="0" fontId="6" fillId="2" borderId="3" xfId="1" applyFill="1" applyBorder="1" applyAlignment="1">
      <alignment vertical="center" wrapText="1"/>
    </xf>
    <xf numFmtId="0" fontId="6" fillId="2" borderId="1" xfId="0" applyFont="1" applyFill="1" applyBorder="1" applyAlignment="1">
      <alignment horizontal="center" vertical="center" wrapText="1"/>
    </xf>
    <xf numFmtId="0" fontId="6" fillId="8" borderId="2" xfId="0" applyFont="1" applyFill="1" applyBorder="1" applyAlignment="1">
      <alignment vertical="center"/>
    </xf>
    <xf numFmtId="167" fontId="7" fillId="0" borderId="1" xfId="1" applyNumberFormat="1" applyFont="1" applyBorder="1" applyAlignment="1" applyProtection="1">
      <alignment horizontal="center" vertical="center" wrapText="1"/>
      <protection locked="0"/>
    </xf>
    <xf numFmtId="0" fontId="15" fillId="3" borderId="1" xfId="2" applyFont="1" applyFill="1" applyBorder="1" applyAlignment="1" applyProtection="1">
      <alignment horizontal="center" vertical="center" wrapText="1"/>
      <protection locked="0"/>
    </xf>
    <xf numFmtId="0" fontId="3" fillId="5" borderId="0" xfId="0" applyFont="1" applyFill="1"/>
    <xf numFmtId="0" fontId="19" fillId="0" borderId="0" xfId="1" applyFont="1" applyAlignment="1" applyProtection="1">
      <alignment horizontal="center" vertical="center"/>
      <protection hidden="1"/>
    </xf>
    <xf numFmtId="0" fontId="13" fillId="0" borderId="0" xfId="0" applyFont="1" applyAlignment="1">
      <alignment horizontal="center"/>
    </xf>
    <xf numFmtId="0" fontId="13" fillId="0" borderId="0" xfId="1" applyFont="1" applyAlignment="1">
      <alignment horizontal="center" vertical="center"/>
    </xf>
    <xf numFmtId="0" fontId="13" fillId="0" borderId="0" xfId="1" applyFont="1" applyAlignment="1" applyProtection="1">
      <alignment horizontal="center" vertical="center"/>
      <protection hidden="1"/>
    </xf>
    <xf numFmtId="0" fontId="13" fillId="0" borderId="0" xfId="1"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20" fillId="5" borderId="0" xfId="0" applyFont="1" applyFill="1"/>
    <xf numFmtId="0" fontId="4" fillId="0" borderId="0" xfId="0" applyFont="1" applyAlignment="1">
      <alignment wrapText="1"/>
    </xf>
    <xf numFmtId="0" fontId="4" fillId="0" borderId="0" xfId="0" applyFont="1" applyAlignment="1">
      <alignment horizontal="right"/>
    </xf>
    <xf numFmtId="0" fontId="21" fillId="0" borderId="0" xfId="1" applyFont="1" applyAlignment="1">
      <alignment horizontal="center"/>
    </xf>
    <xf numFmtId="0" fontId="20" fillId="0" borderId="0" xfId="0" applyFont="1"/>
    <xf numFmtId="0" fontId="21" fillId="0" borderId="0" xfId="1" applyFont="1" applyAlignment="1">
      <alignment horizontal="left"/>
    </xf>
    <xf numFmtId="0" fontId="22" fillId="0" borderId="0" xfId="1" applyFont="1" applyAlignment="1">
      <alignment horizontal="center"/>
    </xf>
    <xf numFmtId="0" fontId="23" fillId="0" borderId="0" xfId="1" applyFont="1" applyAlignment="1">
      <alignment horizontal="left"/>
    </xf>
    <xf numFmtId="0" fontId="4" fillId="0" borderId="0" xfId="0" applyFont="1" applyAlignment="1">
      <alignment horizontal="left" vertical="center" wrapText="1" indent="1"/>
    </xf>
    <xf numFmtId="0" fontId="24" fillId="0" borderId="0" xfId="0" applyFont="1" applyAlignment="1">
      <alignment horizontal="center" vertical="center" wrapText="1"/>
    </xf>
    <xf numFmtId="0" fontId="24" fillId="0" borderId="0" xfId="0" applyFont="1" applyAlignment="1">
      <alignment horizontal="left" vertical="center" wrapText="1" indent="1"/>
    </xf>
    <xf numFmtId="0" fontId="20" fillId="0" borderId="0" xfId="0" applyFont="1" applyAlignment="1">
      <alignment horizontal="left" vertical="center" wrapText="1" indent="1"/>
    </xf>
    <xf numFmtId="9" fontId="20" fillId="0" borderId="0" xfId="0" applyNumberFormat="1" applyFont="1" applyAlignment="1">
      <alignment horizontal="left" vertical="center" wrapText="1" indent="1"/>
    </xf>
    <xf numFmtId="0" fontId="23" fillId="0" borderId="0" xfId="1" applyFont="1"/>
    <xf numFmtId="0" fontId="3" fillId="0" borderId="0" xfId="0" applyFont="1" applyAlignment="1">
      <alignment horizontal="left" vertical="center" wrapText="1" indent="1"/>
    </xf>
    <xf numFmtId="0" fontId="3" fillId="0" borderId="0" xfId="0" applyFont="1" applyAlignment="1">
      <alignment vertical="top" wrapText="1" indent="1"/>
    </xf>
    <xf numFmtId="0" fontId="9" fillId="0" borderId="0" xfId="1" applyFont="1" applyAlignment="1">
      <alignment horizontal="center" vertical="center"/>
    </xf>
    <xf numFmtId="0" fontId="7" fillId="0" borderId="0" xfId="1" applyFont="1" applyAlignment="1">
      <alignment horizontal="center" vertical="center"/>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6" fillId="8" borderId="1" xfId="0" applyFont="1" applyFill="1" applyBorder="1" applyAlignment="1">
      <alignment vertical="center"/>
    </xf>
    <xf numFmtId="0" fontId="15" fillId="3" borderId="1"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 fillId="0" borderId="0" xfId="0" applyFont="1"/>
    <xf numFmtId="0" fontId="6" fillId="8" borderId="4" xfId="0" applyFont="1" applyFill="1" applyBorder="1" applyAlignment="1">
      <alignment vertical="center"/>
    </xf>
    <xf numFmtId="0" fontId="6" fillId="8" borderId="3" xfId="0" applyFont="1" applyFill="1" applyBorder="1" applyAlignment="1">
      <alignment vertical="center"/>
    </xf>
    <xf numFmtId="0" fontId="15" fillId="3" borderId="5" xfId="0" applyFont="1" applyFill="1" applyBorder="1" applyAlignment="1" applyProtection="1">
      <alignment horizontal="left" vertical="center" wrapText="1"/>
      <protection locked="0"/>
    </xf>
    <xf numFmtId="0" fontId="27" fillId="0" borderId="0" xfId="1" applyFont="1"/>
    <xf numFmtId="0" fontId="6" fillId="0" borderId="14" xfId="1" applyBorder="1"/>
    <xf numFmtId="0" fontId="6" fillId="0" borderId="0" xfId="1"/>
    <xf numFmtId="3" fontId="6" fillId="2" borderId="1" xfId="1" applyNumberFormat="1" applyFill="1" applyBorder="1" applyAlignment="1">
      <alignment horizontal="center" vertical="center" wrapText="1"/>
    </xf>
    <xf numFmtId="0" fontId="27" fillId="0" borderId="0" xfId="1" applyFont="1" applyAlignment="1">
      <alignment horizontal="center" vertical="center" wrapText="1"/>
    </xf>
    <xf numFmtId="0" fontId="6" fillId="0" borderId="0" xfId="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8" borderId="4" xfId="0" applyFont="1" applyFill="1" applyBorder="1" applyAlignment="1">
      <alignment vertical="center" wrapText="1"/>
    </xf>
    <xf numFmtId="0" fontId="6" fillId="8" borderId="3" xfId="0" applyFont="1" applyFill="1" applyBorder="1" applyAlignment="1">
      <alignment vertical="center" wrapText="1"/>
    </xf>
    <xf numFmtId="0" fontId="18" fillId="0" borderId="1" xfId="0" applyFont="1" applyBorder="1" applyAlignment="1">
      <alignment horizontal="center" wrapText="1"/>
    </xf>
    <xf numFmtId="0" fontId="15" fillId="3" borderId="1" xfId="0" applyFont="1" applyFill="1" applyBorder="1" applyAlignment="1" applyProtection="1">
      <alignment horizontal="left" wrapText="1"/>
      <protection locked="0"/>
    </xf>
    <xf numFmtId="0" fontId="1" fillId="2" borderId="1" xfId="0" applyFont="1" applyFill="1" applyBorder="1" applyAlignment="1">
      <alignment horizontal="center" vertical="center"/>
    </xf>
    <xf numFmtId="0" fontId="18" fillId="0" borderId="2" xfId="0" applyFont="1" applyBorder="1" applyAlignment="1">
      <alignment vertical="center"/>
    </xf>
    <xf numFmtId="0" fontId="18" fillId="0" borderId="1" xfId="0" applyFont="1" applyBorder="1" applyAlignment="1">
      <alignment horizontal="left" wrapText="1"/>
    </xf>
    <xf numFmtId="0" fontId="6" fillId="2" borderId="7" xfId="0" applyFont="1" applyFill="1" applyBorder="1" applyAlignment="1">
      <alignment horizontal="center" vertical="center" wrapText="1"/>
    </xf>
    <xf numFmtId="0" fontId="18" fillId="0" borderId="1" xfId="0" applyFont="1" applyBorder="1" applyAlignment="1">
      <alignment horizontal="right"/>
    </xf>
    <xf numFmtId="0" fontId="18" fillId="6" borderId="7" xfId="0" applyFont="1" applyFill="1" applyBorder="1" applyAlignment="1">
      <alignment horizontal="right" wrapText="1"/>
    </xf>
    <xf numFmtId="0" fontId="7" fillId="0" borderId="1" xfId="1" applyFont="1" applyBorder="1" applyAlignment="1">
      <alignment horizontal="right" vertical="center" wrapText="1"/>
    </xf>
    <xf numFmtId="0" fontId="7" fillId="3" borderId="1" xfId="1" applyFont="1" applyFill="1" applyBorder="1" applyAlignment="1" applyProtection="1">
      <alignment horizontal="right" vertical="center" wrapText="1"/>
      <protection locked="0"/>
    </xf>
    <xf numFmtId="166" fontId="18" fillId="0" borderId="0" xfId="0" applyNumberFormat="1" applyFont="1" applyAlignment="1">
      <alignment vertical="center"/>
    </xf>
    <xf numFmtId="0" fontId="18" fillId="0" borderId="4" xfId="0" applyFont="1" applyBorder="1" applyAlignment="1">
      <alignment horizontal="left"/>
    </xf>
    <xf numFmtId="0" fontId="18" fillId="0" borderId="0" xfId="0" applyFont="1" applyAlignment="1">
      <alignment horizontal="left"/>
    </xf>
    <xf numFmtId="0" fontId="1" fillId="2" borderId="1" xfId="0" applyFont="1" applyFill="1" applyBorder="1" applyAlignment="1">
      <alignment wrapText="1"/>
    </xf>
    <xf numFmtId="0" fontId="0" fillId="0" borderId="4" xfId="0" applyBorder="1" applyAlignment="1">
      <alignment horizontal="left" vertical="center" wrapText="1"/>
    </xf>
    <xf numFmtId="0" fontId="28" fillId="2" borderId="1" xfId="2" applyFont="1" applyFill="1" applyBorder="1" applyAlignment="1">
      <alignment horizontal="center" vertical="center" wrapText="1"/>
    </xf>
    <xf numFmtId="0" fontId="6" fillId="8" borderId="2" xfId="0" applyFont="1" applyFill="1" applyBorder="1" applyAlignment="1">
      <alignment vertical="center" wrapText="1"/>
    </xf>
    <xf numFmtId="0" fontId="1" fillId="0" borderId="0" xfId="0" applyFont="1" applyAlignment="1">
      <alignment vertical="center" wrapText="1"/>
    </xf>
    <xf numFmtId="0" fontId="3" fillId="8" borderId="4" xfId="0" applyFont="1" applyFill="1" applyBorder="1" applyAlignment="1">
      <alignment wrapText="1"/>
    </xf>
    <xf numFmtId="0" fontId="3" fillId="8" borderId="3" xfId="0" applyFont="1" applyFill="1" applyBorder="1" applyAlignment="1">
      <alignment wrapText="1"/>
    </xf>
    <xf numFmtId="0" fontId="1" fillId="2" borderId="9" xfId="0" applyFont="1" applyFill="1" applyBorder="1" applyAlignment="1">
      <alignment wrapText="1"/>
    </xf>
    <xf numFmtId="0" fontId="1" fillId="2" borderId="9" xfId="0" applyFont="1" applyFill="1" applyBorder="1" applyAlignment="1">
      <alignment horizontal="center" wrapText="1"/>
    </xf>
    <xf numFmtId="0" fontId="7" fillId="0" borderId="0" xfId="1" applyFont="1" applyAlignment="1" applyProtection="1">
      <alignment horizontal="right" vertical="center" wrapText="1"/>
      <protection locked="0"/>
    </xf>
    <xf numFmtId="0" fontId="7" fillId="0" borderId="0" xfId="1" applyFont="1" applyAlignment="1" applyProtection="1">
      <alignment horizontal="center" vertical="center" wrapText="1"/>
      <protection locked="0"/>
    </xf>
    <xf numFmtId="3" fontId="7" fillId="0" borderId="0" xfId="1" applyNumberFormat="1" applyFont="1" applyAlignment="1" applyProtection="1">
      <alignment horizontal="center" vertical="center" wrapText="1"/>
      <protection locked="0"/>
    </xf>
    <xf numFmtId="0" fontId="6" fillId="8" borderId="4" xfId="1" applyFill="1" applyBorder="1" applyAlignment="1">
      <alignment horizontal="center" vertical="center" wrapText="1"/>
    </xf>
    <xf numFmtId="0" fontId="6" fillId="8" borderId="3" xfId="1" applyFill="1" applyBorder="1" applyAlignment="1">
      <alignment horizontal="center" vertical="center" wrapText="1"/>
    </xf>
    <xf numFmtId="0" fontId="6" fillId="8" borderId="2" xfId="0" applyFont="1" applyFill="1" applyBorder="1" applyAlignment="1">
      <alignment horizontal="left" vertical="center"/>
    </xf>
    <xf numFmtId="0" fontId="6" fillId="8" borderId="2" xfId="0" applyFont="1" applyFill="1" applyBorder="1" applyAlignment="1">
      <alignment horizontal="left" vertical="center" wrapText="1"/>
    </xf>
    <xf numFmtId="0" fontId="15" fillId="9" borderId="3" xfId="1" applyFont="1" applyFill="1" applyBorder="1" applyAlignment="1" applyProtection="1">
      <alignment horizontal="left" vertical="center" wrapText="1"/>
      <protection locked="0"/>
    </xf>
    <xf numFmtId="0" fontId="15" fillId="3" borderId="1" xfId="1" applyFont="1" applyFill="1" applyBorder="1" applyAlignment="1" applyProtection="1">
      <alignment horizontal="left" vertical="center" wrapText="1"/>
      <protection locked="0"/>
    </xf>
    <xf numFmtId="0" fontId="15" fillId="9" borderId="2" xfId="1" applyFont="1" applyFill="1" applyBorder="1" applyAlignment="1" applyProtection="1">
      <alignment horizontal="left" vertical="center" wrapText="1"/>
      <protection locked="0"/>
    </xf>
    <xf numFmtId="0" fontId="15" fillId="9" borderId="8" xfId="1" applyFont="1" applyFill="1" applyBorder="1" applyAlignment="1" applyProtection="1">
      <alignment horizontal="left" vertical="center" wrapText="1"/>
      <protection locked="0"/>
    </xf>
    <xf numFmtId="0" fontId="15" fillId="9" borderId="4" xfId="1" applyFont="1" applyFill="1" applyBorder="1" applyAlignment="1" applyProtection="1">
      <alignment horizontal="left" vertical="center" wrapText="1"/>
      <protection locked="0"/>
    </xf>
    <xf numFmtId="0" fontId="16" fillId="9" borderId="3" xfId="1" applyFont="1" applyFill="1" applyBorder="1" applyAlignment="1" applyProtection="1">
      <alignment horizontal="left" vertical="center" wrapText="1"/>
      <protection locked="0"/>
    </xf>
    <xf numFmtId="0" fontId="15" fillId="9" borderId="11" xfId="1" applyFont="1" applyFill="1" applyBorder="1" applyAlignment="1" applyProtection="1">
      <alignment horizontal="left" vertical="center" wrapText="1"/>
      <protection locked="0"/>
    </xf>
    <xf numFmtId="0" fontId="18" fillId="2" borderId="1" xfId="0" applyFont="1" applyFill="1" applyBorder="1" applyAlignment="1">
      <alignment horizontal="right"/>
    </xf>
    <xf numFmtId="0" fontId="15" fillId="9" borderId="1" xfId="0" applyFont="1" applyFill="1" applyBorder="1" applyAlignment="1" applyProtection="1">
      <alignment horizontal="left" wrapText="1"/>
      <protection locked="0"/>
    </xf>
    <xf numFmtId="0" fontId="15" fillId="9" borderId="1"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vertical="center" wrapText="1"/>
      <protection locked="0"/>
    </xf>
    <xf numFmtId="0" fontId="15" fillId="9" borderId="9"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wrapText="1"/>
      <protection locked="0"/>
    </xf>
    <xf numFmtId="0" fontId="15" fillId="9" borderId="5" xfId="0" applyFont="1" applyFill="1" applyBorder="1" applyAlignment="1" applyProtection="1">
      <alignment horizontal="left" vertical="center" wrapText="1"/>
      <protection locked="0"/>
    </xf>
    <xf numFmtId="0" fontId="31" fillId="2" borderId="2" xfId="0" applyFont="1" applyFill="1" applyBorder="1" applyAlignment="1">
      <alignment wrapText="1"/>
    </xf>
    <xf numFmtId="0" fontId="1" fillId="0" borderId="1" xfId="0" applyFont="1" applyBorder="1" applyAlignment="1">
      <alignment horizontal="right" vertical="center"/>
    </xf>
    <xf numFmtId="164" fontId="1" fillId="0" borderId="1" xfId="0" applyNumberFormat="1" applyFont="1" applyBorder="1" applyAlignment="1">
      <alignment vertical="center"/>
    </xf>
    <xf numFmtId="166" fontId="1" fillId="0" borderId="1" xfId="0" applyNumberFormat="1" applyFont="1" applyBorder="1" applyAlignment="1">
      <alignment vertical="center"/>
    </xf>
    <xf numFmtId="0" fontId="1" fillId="0" borderId="1" xfId="0" applyFont="1" applyBorder="1" applyAlignment="1">
      <alignment vertical="center"/>
    </xf>
    <xf numFmtId="0" fontId="1" fillId="0" borderId="7" xfId="0" applyFont="1" applyBorder="1" applyAlignment="1">
      <alignment wrapText="1"/>
    </xf>
    <xf numFmtId="0" fontId="1" fillId="2" borderId="2" xfId="0" applyFont="1" applyFill="1" applyBorder="1" applyAlignment="1">
      <alignment horizontal="center" wrapText="1"/>
    </xf>
    <xf numFmtId="0" fontId="6" fillId="2" borderId="3" xfId="1" applyFill="1" applyBorder="1" applyAlignment="1">
      <alignment horizontal="center" vertical="center" wrapText="1"/>
    </xf>
    <xf numFmtId="0" fontId="34" fillId="0" borderId="0" xfId="0" applyFont="1"/>
    <xf numFmtId="166" fontId="1" fillId="0" borderId="0" xfId="0" applyNumberFormat="1" applyFont="1" applyAlignment="1">
      <alignment vertical="center"/>
    </xf>
    <xf numFmtId="9" fontId="1" fillId="0" borderId="1" xfId="4" applyFont="1" applyFill="1" applyBorder="1" applyAlignment="1">
      <alignment vertical="center"/>
    </xf>
    <xf numFmtId="0" fontId="6" fillId="0" borderId="0" xfId="0" applyFont="1" applyAlignment="1">
      <alignment horizontal="center" wrapText="1"/>
    </xf>
    <xf numFmtId="0" fontId="6" fillId="3" borderId="7" xfId="0" applyFont="1" applyFill="1" applyBorder="1" applyAlignment="1" applyProtection="1">
      <alignment vertical="center" wrapText="1"/>
      <protection locked="0"/>
    </xf>
    <xf numFmtId="0" fontId="1" fillId="3" borderId="7" xfId="0" applyFont="1" applyFill="1" applyBorder="1" applyAlignment="1" applyProtection="1">
      <alignment wrapText="1"/>
      <protection locked="0"/>
    </xf>
    <xf numFmtId="0" fontId="6" fillId="3" borderId="1" xfId="0" applyFont="1" applyFill="1" applyBorder="1" applyAlignment="1" applyProtection="1">
      <alignment vertical="center" wrapText="1"/>
      <protection locked="0"/>
    </xf>
    <xf numFmtId="0" fontId="3" fillId="0" borderId="0" xfId="0" applyFont="1" applyProtection="1">
      <protection locked="0"/>
    </xf>
    <xf numFmtId="0" fontId="18"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wrapText="1"/>
      <protection locked="0"/>
    </xf>
    <xf numFmtId="0" fontId="6" fillId="2" borderId="9" xfId="0" applyFont="1" applyFill="1" applyBorder="1" applyAlignment="1">
      <alignment horizontal="center" vertical="center" wrapText="1"/>
    </xf>
    <xf numFmtId="0" fontId="7" fillId="3" borderId="3" xfId="1" applyFont="1" applyFill="1" applyBorder="1" applyAlignment="1" applyProtection="1">
      <alignment horizontal="center" vertical="center" wrapText="1"/>
      <protection locked="0"/>
    </xf>
    <xf numFmtId="0" fontId="6" fillId="2" borderId="2" xfId="1" applyFill="1" applyBorder="1" applyAlignment="1">
      <alignment horizontal="center" vertical="center" wrapText="1"/>
    </xf>
    <xf numFmtId="0" fontId="3" fillId="0" borderId="1" xfId="0" applyFont="1" applyBorder="1"/>
    <xf numFmtId="0" fontId="1" fillId="9" borderId="7" xfId="0" applyFont="1" applyFill="1" applyBorder="1" applyAlignment="1" applyProtection="1">
      <alignment wrapText="1"/>
      <protection locked="0"/>
    </xf>
    <xf numFmtId="0" fontId="6" fillId="9" borderId="7" xfId="0" applyFont="1" applyFill="1" applyBorder="1" applyAlignment="1" applyProtection="1">
      <alignment vertical="center" wrapText="1"/>
      <protection locked="0"/>
    </xf>
    <xf numFmtId="0" fontId="6" fillId="9" borderId="1" xfId="0" applyFont="1" applyFill="1" applyBorder="1" applyAlignment="1" applyProtection="1">
      <alignment vertical="center" wrapText="1"/>
      <protection locked="0"/>
    </xf>
    <xf numFmtId="9" fontId="7" fillId="3" borderId="1" xfId="4" applyFont="1" applyFill="1" applyBorder="1" applyAlignment="1" applyProtection="1">
      <alignment horizontal="center" vertical="center" wrapText="1"/>
      <protection locked="0"/>
    </xf>
    <xf numFmtId="168" fontId="18" fillId="0" borderId="2" xfId="3" applyNumberFormat="1" applyFont="1" applyFill="1" applyBorder="1" applyAlignment="1">
      <alignment horizontal="center" vertical="center"/>
    </xf>
    <xf numFmtId="167" fontId="15" fillId="3" borderId="7" xfId="0" applyNumberFormat="1" applyFont="1" applyFill="1" applyBorder="1" applyAlignment="1" applyProtection="1">
      <alignment horizontal="left" vertical="center" wrapText="1"/>
      <protection locked="0"/>
    </xf>
    <xf numFmtId="0" fontId="7" fillId="2" borderId="1" xfId="1" applyFont="1" applyFill="1" applyBorder="1" applyAlignment="1">
      <alignment horizontal="right" vertical="center" wrapText="1"/>
    </xf>
    <xf numFmtId="0" fontId="18" fillId="3" borderId="1" xfId="0" applyFont="1" applyFill="1" applyBorder="1" applyAlignment="1" applyProtection="1">
      <alignment horizontal="left" wrapText="1"/>
      <protection locked="0"/>
    </xf>
    <xf numFmtId="0" fontId="18" fillId="3" borderId="9" xfId="0" applyFont="1" applyFill="1" applyBorder="1" applyAlignment="1" applyProtection="1">
      <alignment horizontal="left" wrapText="1"/>
      <protection locked="0"/>
    </xf>
    <xf numFmtId="0" fontId="18" fillId="3" borderId="7" xfId="0" applyFont="1" applyFill="1" applyBorder="1" applyAlignment="1" applyProtection="1">
      <alignment horizontal="left" wrapText="1"/>
      <protection locked="0"/>
    </xf>
    <xf numFmtId="0" fontId="3" fillId="0" borderId="0" xfId="0" applyFont="1" applyAlignment="1">
      <alignment horizontal="left" wrapText="1"/>
    </xf>
    <xf numFmtId="168" fontId="18" fillId="3" borderId="1" xfId="3" applyNumberFormat="1" applyFont="1" applyFill="1" applyBorder="1" applyAlignment="1" applyProtection="1">
      <alignment horizontal="center" vertical="center" wrapText="1"/>
      <protection locked="0"/>
    </xf>
    <xf numFmtId="0" fontId="18" fillId="3" borderId="5" xfId="0" applyFont="1" applyFill="1" applyBorder="1" applyAlignment="1" applyProtection="1">
      <alignment vertical="center" wrapText="1"/>
      <protection locked="0"/>
    </xf>
    <xf numFmtId="0" fontId="18" fillId="3" borderId="1" xfId="0" applyFont="1" applyFill="1" applyBorder="1" applyAlignment="1" applyProtection="1">
      <alignment vertical="center" wrapText="1"/>
      <protection locked="0"/>
    </xf>
    <xf numFmtId="164" fontId="18" fillId="3" borderId="1" xfId="0" applyNumberFormat="1" applyFont="1" applyFill="1" applyBorder="1" applyAlignment="1" applyProtection="1">
      <alignment vertical="center" wrapText="1"/>
      <protection locked="0"/>
    </xf>
    <xf numFmtId="0" fontId="1" fillId="9"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3" fillId="0" borderId="0" xfId="0" applyFont="1" applyAlignment="1">
      <alignment horizontal="center" vertical="center" wrapText="1"/>
    </xf>
    <xf numFmtId="168" fontId="18" fillId="0" borderId="2" xfId="3" applyNumberFormat="1" applyFont="1" applyFill="1" applyBorder="1" applyAlignment="1">
      <alignment horizontal="center" vertical="center" wrapText="1"/>
    </xf>
    <xf numFmtId="167" fontId="18" fillId="0" borderId="1" xfId="0" applyNumberFormat="1" applyFont="1" applyBorder="1" applyAlignment="1">
      <alignment horizontal="center" wrapText="1"/>
    </xf>
    <xf numFmtId="0" fontId="18" fillId="3" borderId="1" xfId="0" applyFont="1" applyFill="1" applyBorder="1" applyAlignment="1" applyProtection="1">
      <alignment wrapText="1"/>
      <protection locked="0"/>
    </xf>
    <xf numFmtId="44" fontId="18" fillId="3" borderId="1" xfId="3" applyFont="1" applyFill="1" applyBorder="1" applyAlignment="1" applyProtection="1">
      <alignment horizontal="center" vertical="center" wrapText="1"/>
      <protection locked="0"/>
    </xf>
    <xf numFmtId="0" fontId="3" fillId="9" borderId="0" xfId="0" applyFont="1" applyFill="1" applyAlignment="1" applyProtection="1">
      <alignment wrapText="1"/>
      <protection locked="0"/>
    </xf>
    <xf numFmtId="0" fontId="18" fillId="9" borderId="1" xfId="0" applyFont="1" applyFill="1" applyBorder="1" applyAlignment="1" applyProtection="1">
      <alignment wrapText="1"/>
      <protection locked="0"/>
    </xf>
    <xf numFmtId="0" fontId="18" fillId="9" borderId="7" xfId="0" applyFont="1" applyFill="1" applyBorder="1" applyAlignment="1" applyProtection="1">
      <alignment wrapText="1"/>
      <protection locked="0"/>
    </xf>
    <xf numFmtId="0" fontId="1" fillId="2" borderId="1" xfId="0" applyFont="1" applyFill="1" applyBorder="1" applyAlignment="1">
      <alignment horizontal="left" vertical="center" wrapText="1"/>
    </xf>
    <xf numFmtId="0" fontId="18" fillId="2" borderId="1" xfId="0" applyFont="1" applyFill="1" applyBorder="1" applyAlignment="1">
      <alignment vertical="center" wrapText="1"/>
    </xf>
    <xf numFmtId="167" fontId="15" fillId="3" borderId="1" xfId="0" applyNumberFormat="1" applyFont="1" applyFill="1" applyBorder="1" applyAlignment="1" applyProtection="1">
      <alignment horizontal="left" vertical="center" wrapText="1"/>
      <protection locked="0"/>
    </xf>
    <xf numFmtId="167" fontId="15" fillId="3" borderId="9" xfId="0" applyNumberFormat="1" applyFont="1" applyFill="1" applyBorder="1" applyAlignment="1" applyProtection="1">
      <alignment horizontal="left" vertical="center" wrapText="1"/>
      <protection locked="0"/>
    </xf>
    <xf numFmtId="167" fontId="15" fillId="9" borderId="7" xfId="0" applyNumberFormat="1" applyFont="1" applyFill="1" applyBorder="1" applyAlignment="1" applyProtection="1">
      <alignment horizontal="left" vertical="center" wrapText="1"/>
      <protection locked="0"/>
    </xf>
    <xf numFmtId="167" fontId="15" fillId="9" borderId="1" xfId="0" applyNumberFormat="1" applyFont="1" applyFill="1" applyBorder="1" applyAlignment="1" applyProtection="1">
      <alignment horizontal="left" vertical="center" wrapText="1"/>
      <protection locked="0"/>
    </xf>
    <xf numFmtId="167" fontId="15" fillId="9" borderId="9" xfId="0" applyNumberFormat="1" applyFont="1" applyFill="1" applyBorder="1" applyAlignment="1" applyProtection="1">
      <alignment horizontal="left" vertical="center" wrapText="1"/>
      <protection locked="0"/>
    </xf>
    <xf numFmtId="167" fontId="18" fillId="3" borderId="1" xfId="0" applyNumberFormat="1" applyFont="1" applyFill="1" applyBorder="1" applyAlignment="1" applyProtection="1">
      <alignment horizontal="center" vertical="center" wrapText="1"/>
      <protection locked="0"/>
    </xf>
    <xf numFmtId="0" fontId="6" fillId="8" borderId="12" xfId="0" applyFont="1" applyFill="1" applyBorder="1" applyAlignment="1">
      <alignment vertical="center" wrapText="1"/>
    </xf>
    <xf numFmtId="9" fontId="18" fillId="3" borderId="1" xfId="4" applyFont="1" applyFill="1" applyBorder="1" applyAlignment="1" applyProtection="1">
      <alignment horizontal="left" wrapText="1"/>
      <protection locked="0"/>
    </xf>
    <xf numFmtId="167" fontId="18" fillId="3" borderId="1" xfId="4" applyNumberFormat="1" applyFont="1" applyFill="1" applyBorder="1" applyAlignment="1" applyProtection="1">
      <alignment horizontal="center" vertical="center" wrapText="1"/>
      <protection locked="0"/>
    </xf>
    <xf numFmtId="0" fontId="25" fillId="7" borderId="2" xfId="1" applyFont="1" applyFill="1" applyBorder="1" applyAlignment="1">
      <alignment vertical="center"/>
    </xf>
    <xf numFmtId="0" fontId="25" fillId="7" borderId="4" xfId="1" applyFont="1" applyFill="1" applyBorder="1" applyAlignment="1">
      <alignment vertical="center"/>
    </xf>
    <xf numFmtId="0" fontId="25" fillId="7" borderId="3" xfId="1" applyFont="1" applyFill="1" applyBorder="1" applyAlignment="1">
      <alignment vertical="center"/>
    </xf>
    <xf numFmtId="169" fontId="15" fillId="0" borderId="1" xfId="4" applyNumberFormat="1" applyFont="1" applyFill="1" applyBorder="1" applyAlignment="1" applyProtection="1">
      <alignment horizontal="left" vertical="center" wrapText="1"/>
    </xf>
    <xf numFmtId="169" fontId="6" fillId="8" borderId="3" xfId="4" applyNumberFormat="1" applyFont="1" applyFill="1" applyBorder="1" applyAlignment="1">
      <alignment vertical="center"/>
    </xf>
    <xf numFmtId="2" fontId="7" fillId="3" borderId="2" xfId="4" applyNumberFormat="1" applyFont="1" applyFill="1" applyBorder="1" applyAlignment="1" applyProtection="1">
      <alignment horizontal="center" vertical="center" wrapText="1"/>
      <protection locked="0"/>
    </xf>
    <xf numFmtId="2" fontId="7" fillId="3" borderId="2" xfId="1" applyNumberFormat="1"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8" fillId="3" borderId="6"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right" vertical="center" wrapText="1"/>
      <protection locked="0"/>
    </xf>
    <xf numFmtId="164" fontId="18" fillId="3" borderId="1" xfId="0" applyNumberFormat="1" applyFont="1" applyFill="1" applyBorder="1" applyAlignment="1" applyProtection="1">
      <alignment horizontal="right" vertical="center" wrapText="1"/>
      <protection locked="0"/>
    </xf>
    <xf numFmtId="166" fontId="18" fillId="0" borderId="1" xfId="0" applyNumberFormat="1" applyFont="1" applyBorder="1" applyAlignment="1">
      <alignment horizontal="right" vertical="center"/>
    </xf>
    <xf numFmtId="0" fontId="18" fillId="3" borderId="5" xfId="0" applyFont="1" applyFill="1" applyBorder="1" applyAlignment="1" applyProtection="1">
      <alignment horizontal="right" vertical="center" wrapText="1"/>
      <protection locked="0"/>
    </xf>
    <xf numFmtId="165" fontId="18" fillId="0" borderId="1" xfId="0" applyNumberFormat="1" applyFont="1" applyBorder="1" applyAlignment="1">
      <alignment horizontal="right" vertical="center"/>
    </xf>
    <xf numFmtId="167" fontId="18" fillId="0" borderId="5" xfId="0" applyNumberFormat="1" applyFont="1" applyBorder="1" applyAlignment="1">
      <alignment horizontal="right" vertical="center"/>
    </xf>
    <xf numFmtId="0" fontId="18" fillId="0" borderId="0" xfId="0" applyFont="1" applyAlignment="1">
      <alignment horizontal="left" vertical="center" wrapText="1"/>
    </xf>
    <xf numFmtId="0" fontId="0" fillId="0" borderId="0" xfId="0" applyAlignment="1">
      <alignment wrapText="1"/>
    </xf>
    <xf numFmtId="0" fontId="18" fillId="3" borderId="1" xfId="4" applyNumberFormat="1" applyFont="1" applyFill="1" applyBorder="1" applyAlignment="1" applyProtection="1">
      <alignment horizontal="left" wrapText="1"/>
      <protection locked="0"/>
    </xf>
    <xf numFmtId="0" fontId="1" fillId="2" borderId="1" xfId="0" applyFont="1" applyFill="1" applyBorder="1" applyAlignment="1">
      <alignment horizontal="left" wrapText="1"/>
    </xf>
    <xf numFmtId="0" fontId="4" fillId="2" borderId="4" xfId="0" applyFont="1" applyFill="1" applyBorder="1" applyAlignment="1">
      <alignment horizontal="left" wrapText="1"/>
    </xf>
    <xf numFmtId="0" fontId="4" fillId="2" borderId="3" xfId="0" applyFont="1" applyFill="1" applyBorder="1" applyAlignment="1">
      <alignment horizontal="left" wrapText="1"/>
    </xf>
    <xf numFmtId="0" fontId="31" fillId="2" borderId="1" xfId="0" applyFont="1" applyFill="1" applyBorder="1" applyAlignment="1">
      <alignment horizontal="center" wrapText="1"/>
    </xf>
    <xf numFmtId="167" fontId="6" fillId="8" borderId="3" xfId="0" applyNumberFormat="1" applyFont="1" applyFill="1" applyBorder="1" applyAlignment="1">
      <alignment vertical="center"/>
    </xf>
    <xf numFmtId="167" fontId="3" fillId="0" borderId="0" xfId="0" applyNumberFormat="1" applyFont="1"/>
    <xf numFmtId="0" fontId="37" fillId="0" borderId="1" xfId="0" applyFont="1" applyBorder="1"/>
    <xf numFmtId="0" fontId="0" fillId="0" borderId="1" xfId="0" applyBorder="1"/>
    <xf numFmtId="17" fontId="0" fillId="0" borderId="1" xfId="0" applyNumberFormat="1" applyBorder="1"/>
    <xf numFmtId="0" fontId="7" fillId="10" borderId="1" xfId="1" applyFont="1" applyFill="1" applyBorder="1" applyAlignment="1">
      <alignment horizontal="righ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8" fillId="0" borderId="0" xfId="0" applyFont="1" applyAlignment="1">
      <alignment horizontal="left" wrapText="1"/>
    </xf>
    <xf numFmtId="0" fontId="15" fillId="6"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9" fontId="15" fillId="6" borderId="1" xfId="4"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xf>
    <xf numFmtId="0" fontId="1" fillId="0" borderId="14" xfId="0" applyFont="1" applyBorder="1" applyAlignment="1">
      <alignment horizontal="left" wrapText="1"/>
    </xf>
    <xf numFmtId="0" fontId="1" fillId="0" borderId="0" xfId="0" applyFont="1" applyAlignment="1">
      <alignment horizontal="left" wrapText="1"/>
    </xf>
    <xf numFmtId="0" fontId="1" fillId="0" borderId="15" xfId="0" applyFont="1" applyBorder="1" applyAlignment="1">
      <alignment horizontal="left" wrapText="1"/>
    </xf>
    <xf numFmtId="0" fontId="1" fillId="0" borderId="8" xfId="0" applyFont="1" applyBorder="1" applyAlignment="1">
      <alignment horizontal="left" wrapText="1"/>
    </xf>
    <xf numFmtId="0" fontId="1" fillId="0" borderId="12" xfId="0" applyFont="1" applyBorder="1" applyAlignment="1">
      <alignment horizontal="left" wrapText="1"/>
    </xf>
    <xf numFmtId="0" fontId="1" fillId="0" borderId="11" xfId="0" applyFont="1" applyBorder="1" applyAlignment="1">
      <alignment horizontal="left" wrapText="1"/>
    </xf>
    <xf numFmtId="0" fontId="34" fillId="0" borderId="0" xfId="0" applyFont="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1" fillId="0" borderId="5" xfId="0" applyFont="1" applyBorder="1" applyAlignment="1">
      <alignment horizontal="left" wrapText="1"/>
    </xf>
    <xf numFmtId="0" fontId="0" fillId="0" borderId="6" xfId="0" applyBorder="1" applyAlignment="1">
      <alignment horizontal="left" wrapText="1"/>
    </xf>
    <xf numFmtId="0" fontId="0" fillId="0" borderId="10" xfId="0" applyBorder="1" applyAlignment="1">
      <alignment horizontal="left" wrapText="1"/>
    </xf>
    <xf numFmtId="0" fontId="37" fillId="5" borderId="1" xfId="0" applyFont="1" applyFill="1" applyBorder="1" applyAlignment="1">
      <alignment horizontal="left"/>
    </xf>
    <xf numFmtId="0" fontId="18" fillId="3" borderId="8" xfId="0" applyFont="1" applyFill="1" applyBorder="1" applyAlignment="1" applyProtection="1">
      <alignment horizontal="center" wrapText="1"/>
      <protection locked="0"/>
    </xf>
    <xf numFmtId="0" fontId="18" fillId="3" borderId="11" xfId="0" applyFont="1" applyFill="1" applyBorder="1" applyAlignment="1" applyProtection="1">
      <alignment horizontal="center" wrapText="1"/>
      <protection locked="0"/>
    </xf>
    <xf numFmtId="0" fontId="18" fillId="3" borderId="14" xfId="0" applyFont="1" applyFill="1" applyBorder="1" applyAlignment="1" applyProtection="1">
      <alignment horizontal="center" wrapText="1"/>
      <protection locked="0"/>
    </xf>
    <xf numFmtId="0" fontId="18" fillId="3" borderId="15" xfId="0" applyFont="1" applyFill="1" applyBorder="1" applyAlignment="1" applyProtection="1">
      <alignment horizontal="center" wrapText="1"/>
      <protection locked="0"/>
    </xf>
    <xf numFmtId="0" fontId="18" fillId="3" borderId="5" xfId="0" applyFont="1" applyFill="1" applyBorder="1" applyAlignment="1" applyProtection="1">
      <alignment horizontal="center" wrapText="1"/>
      <protection locked="0"/>
    </xf>
    <xf numFmtId="0" fontId="18" fillId="3" borderId="10" xfId="0" applyFont="1" applyFill="1" applyBorder="1" applyAlignment="1" applyProtection="1">
      <alignment horizontal="center" wrapText="1"/>
      <protection locked="0"/>
    </xf>
    <xf numFmtId="0" fontId="17" fillId="7" borderId="2" xfId="0" applyFont="1" applyFill="1" applyBorder="1" applyAlignment="1" applyProtection="1">
      <alignment horizontal="center"/>
      <protection locked="0"/>
    </xf>
    <xf numFmtId="0" fontId="17" fillId="7" borderId="4" xfId="0" applyFont="1" applyFill="1" applyBorder="1" applyAlignment="1" applyProtection="1">
      <alignment horizontal="center"/>
      <protection locked="0"/>
    </xf>
    <xf numFmtId="0" fontId="17" fillId="7" borderId="3" xfId="0" applyFont="1" applyFill="1" applyBorder="1" applyAlignment="1" applyProtection="1">
      <alignment horizontal="center"/>
      <protection locked="0"/>
    </xf>
    <xf numFmtId="0" fontId="18" fillId="0" borderId="2"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4" fillId="5" borderId="2"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18" fillId="0" borderId="1" xfId="0" applyFont="1" applyBorder="1" applyAlignment="1">
      <alignment horizontal="right" vertical="center" wrapText="1"/>
    </xf>
    <xf numFmtId="0" fontId="17" fillId="7" borderId="2" xfId="0" applyFont="1" applyFill="1" applyBorder="1" applyAlignment="1">
      <alignment horizontal="center"/>
    </xf>
    <xf numFmtId="0" fontId="17" fillId="7" borderId="3" xfId="0" applyFont="1" applyFill="1" applyBorder="1" applyAlignment="1">
      <alignment horizont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xf>
    <xf numFmtId="0" fontId="18" fillId="0" borderId="2" xfId="0" applyFont="1" applyBorder="1" applyAlignment="1">
      <alignment horizontal="left" wrapText="1"/>
    </xf>
    <xf numFmtId="0" fontId="18" fillId="0" borderId="4" xfId="0" applyFont="1" applyBorder="1" applyAlignment="1">
      <alignment horizontal="left"/>
    </xf>
    <xf numFmtId="0" fontId="18" fillId="0" borderId="3" xfId="0" applyFont="1" applyBorder="1" applyAlignment="1">
      <alignment horizontal="left"/>
    </xf>
    <xf numFmtId="0" fontId="4" fillId="5" borderId="2" xfId="0" applyFont="1" applyFill="1" applyBorder="1" applyAlignment="1">
      <alignment horizontal="left"/>
    </xf>
    <xf numFmtId="0" fontId="4" fillId="5" borderId="4" xfId="0" applyFont="1" applyFill="1" applyBorder="1" applyAlignment="1">
      <alignment horizontal="left"/>
    </xf>
    <xf numFmtId="0" fontId="4" fillId="5" borderId="3" xfId="0" applyFont="1" applyFill="1" applyBorder="1" applyAlignment="1">
      <alignment horizontal="left"/>
    </xf>
    <xf numFmtId="0" fontId="17" fillId="7" borderId="1" xfId="0" applyFont="1" applyFill="1" applyBorder="1" applyAlignment="1">
      <alignment horizontal="left" vertical="center"/>
    </xf>
    <xf numFmtId="3" fontId="6" fillId="2" borderId="2" xfId="1" applyNumberFormat="1" applyFill="1" applyBorder="1" applyAlignment="1">
      <alignment horizontal="center" vertical="center" wrapText="1"/>
    </xf>
    <xf numFmtId="3" fontId="6" fillId="2" borderId="3" xfId="1" applyNumberFormat="1" applyFill="1" applyBorder="1" applyAlignment="1">
      <alignment horizontal="center" vertical="center" wrapText="1"/>
    </xf>
    <xf numFmtId="0" fontId="18" fillId="3" borderId="1" xfId="0" applyFont="1" applyFill="1" applyBorder="1" applyAlignment="1" applyProtection="1">
      <alignment horizontal="left" vertical="center" wrapText="1"/>
      <protection locked="0"/>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18" fillId="0" borderId="1" xfId="0" applyFont="1" applyBorder="1" applyAlignment="1">
      <alignment horizontal="right" vertical="center"/>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167" fontId="15" fillId="6" borderId="2" xfId="0" applyNumberFormat="1" applyFont="1" applyFill="1" applyBorder="1" applyAlignment="1" applyProtection="1">
      <alignment horizontal="right" vertical="center" wrapText="1"/>
      <protection locked="0"/>
    </xf>
    <xf numFmtId="167" fontId="15" fillId="6" borderId="4" xfId="0" applyNumberFormat="1" applyFont="1" applyFill="1" applyBorder="1" applyAlignment="1" applyProtection="1">
      <alignment horizontal="right" vertical="center" wrapText="1"/>
      <protection locked="0"/>
    </xf>
    <xf numFmtId="167" fontId="15" fillId="6" borderId="3" xfId="0" applyNumberFormat="1" applyFont="1" applyFill="1" applyBorder="1" applyAlignment="1" applyProtection="1">
      <alignment horizontal="right" vertical="center" wrapText="1"/>
      <protection locked="0"/>
    </xf>
    <xf numFmtId="0" fontId="15" fillId="6" borderId="1" xfId="0" applyFont="1" applyFill="1" applyBorder="1" applyAlignment="1" applyProtection="1">
      <alignment horizontal="center" vertical="center" wrapText="1"/>
      <protection locked="0"/>
    </xf>
    <xf numFmtId="0" fontId="1" fillId="6" borderId="2" xfId="0" applyFont="1" applyFill="1" applyBorder="1" applyAlignment="1">
      <alignment vertical="center" wrapText="1"/>
    </xf>
    <xf numFmtId="0" fontId="1" fillId="6" borderId="4" xfId="0" applyFont="1" applyFill="1" applyBorder="1" applyAlignment="1">
      <alignment vertical="center" wrapText="1"/>
    </xf>
    <xf numFmtId="0" fontId="1" fillId="6" borderId="3" xfId="0" applyFont="1" applyFill="1" applyBorder="1" applyAlignment="1">
      <alignment vertical="center" wrapText="1"/>
    </xf>
    <xf numFmtId="0" fontId="15" fillId="9" borderId="2" xfId="0" applyFont="1" applyFill="1" applyBorder="1" applyAlignment="1" applyProtection="1">
      <alignment horizontal="left" vertical="center" wrapText="1"/>
      <protection locked="0"/>
    </xf>
    <xf numFmtId="0" fontId="15" fillId="9" borderId="4" xfId="0" applyFont="1" applyFill="1" applyBorder="1" applyAlignment="1" applyProtection="1">
      <alignment horizontal="left" vertical="center" wrapText="1"/>
      <protection locked="0"/>
    </xf>
    <xf numFmtId="0" fontId="15" fillId="9" borderId="3" xfId="0" applyFont="1" applyFill="1" applyBorder="1" applyAlignment="1" applyProtection="1">
      <alignment horizontal="left" vertical="center" wrapText="1"/>
      <protection locked="0"/>
    </xf>
    <xf numFmtId="0" fontId="17" fillId="7" borderId="1" xfId="0" applyFont="1" applyFill="1" applyBorder="1" applyAlignment="1">
      <alignment vertical="center"/>
    </xf>
    <xf numFmtId="0" fontId="4" fillId="5" borderId="1" xfId="0" applyFont="1" applyFill="1" applyBorder="1"/>
    <xf numFmtId="0" fontId="18" fillId="0" borderId="1" xfId="0" applyFont="1" applyBorder="1" applyAlignment="1">
      <alignment wrapText="1"/>
    </xf>
    <xf numFmtId="0" fontId="26" fillId="11" borderId="4"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3" borderId="2"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17" fillId="7" borderId="8"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1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8" borderId="2" xfId="0" applyFont="1" applyFill="1" applyBorder="1" applyAlignment="1">
      <alignment horizontal="left" vertical="center"/>
    </xf>
    <xf numFmtId="0" fontId="6" fillId="8" borderId="4" xfId="0" applyFont="1" applyFill="1" applyBorder="1" applyAlignment="1">
      <alignment horizontal="left" vertical="center"/>
    </xf>
    <xf numFmtId="0" fontId="6" fillId="8" borderId="3" xfId="0" applyFont="1" applyFill="1" applyBorder="1" applyAlignment="1">
      <alignment horizontal="left" vertical="center"/>
    </xf>
    <xf numFmtId="0" fontId="18" fillId="9" borderId="1" xfId="0" applyFont="1" applyFill="1" applyBorder="1" applyAlignment="1" applyProtection="1">
      <alignment horizontal="left"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left" vertical="center" wrapText="1"/>
      <protection locked="0"/>
    </xf>
    <xf numFmtId="0" fontId="7" fillId="3" borderId="4" xfId="1" applyFont="1" applyFill="1" applyBorder="1" applyAlignment="1" applyProtection="1">
      <alignment horizontal="left" vertical="center" wrapText="1"/>
      <protection locked="0"/>
    </xf>
    <xf numFmtId="0" fontId="7" fillId="3" borderId="3" xfId="1" applyFont="1" applyFill="1" applyBorder="1" applyAlignment="1" applyProtection="1">
      <alignment horizontal="left" vertical="center" wrapText="1"/>
      <protection locked="0"/>
    </xf>
    <xf numFmtId="0" fontId="6" fillId="2" borderId="2" xfId="1" applyFill="1" applyBorder="1" applyAlignment="1">
      <alignment horizontal="center" vertical="center" wrapText="1"/>
    </xf>
    <xf numFmtId="0" fontId="6" fillId="2" borderId="3" xfId="1" applyFill="1" applyBorder="1" applyAlignment="1">
      <alignment horizontal="center" vertical="center" wrapText="1"/>
    </xf>
    <xf numFmtId="0" fontId="6" fillId="2" borderId="4" xfId="1" applyFill="1" applyBorder="1" applyAlignment="1">
      <alignment horizontal="center" vertical="center" wrapText="1"/>
    </xf>
    <xf numFmtId="0" fontId="25" fillId="7" borderId="2" xfId="1" applyFont="1" applyFill="1" applyBorder="1" applyAlignment="1" applyProtection="1">
      <alignment horizontal="center" vertical="center" wrapText="1"/>
      <protection locked="0"/>
    </xf>
    <xf numFmtId="0" fontId="25" fillId="7" borderId="4" xfId="1" applyFont="1" applyFill="1" applyBorder="1" applyAlignment="1" applyProtection="1">
      <alignment horizontal="center" vertical="center" wrapText="1"/>
      <protection locked="0"/>
    </xf>
    <xf numFmtId="0" fontId="25" fillId="7" borderId="3" xfId="1" applyFont="1" applyFill="1" applyBorder="1" applyAlignment="1" applyProtection="1">
      <alignment horizontal="center" vertical="center" wrapText="1"/>
      <protection locked="0"/>
    </xf>
    <xf numFmtId="0" fontId="7" fillId="0" borderId="1" xfId="1" applyFont="1" applyBorder="1" applyAlignment="1" applyProtection="1">
      <alignment horizontal="right" vertical="center" wrapText="1"/>
      <protection locked="0"/>
    </xf>
    <xf numFmtId="3" fontId="7" fillId="3" borderId="2" xfId="1" applyNumberFormat="1" applyFont="1" applyFill="1" applyBorder="1" applyAlignment="1" applyProtection="1">
      <alignment horizontal="left" vertical="center" wrapText="1"/>
      <protection locked="0"/>
    </xf>
    <xf numFmtId="3" fontId="7" fillId="3" borderId="3" xfId="1" applyNumberFormat="1" applyFont="1" applyFill="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5" borderId="1" xfId="0" applyFont="1" applyFill="1" applyBorder="1" applyAlignment="1">
      <alignment horizontal="left"/>
    </xf>
    <xf numFmtId="0" fontId="18" fillId="0" borderId="1" xfId="0" applyFont="1" applyBorder="1" applyAlignment="1">
      <alignment horizontal="left" wrapText="1"/>
    </xf>
    <xf numFmtId="0" fontId="1" fillId="6" borderId="9"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6" fillId="3" borderId="1" xfId="0" applyFont="1" applyFill="1" applyBorder="1" applyAlignment="1" applyProtection="1">
      <alignment horizontal="left" vertical="center" wrapText="1"/>
      <protection locked="0"/>
    </xf>
    <xf numFmtId="0" fontId="6" fillId="2" borderId="6" xfId="0" applyFont="1" applyFill="1" applyBorder="1" applyAlignment="1">
      <alignment horizontal="center" vertical="center" wrapText="1"/>
    </xf>
    <xf numFmtId="0" fontId="6" fillId="2" borderId="9" xfId="1" applyFill="1" applyBorder="1" applyAlignment="1">
      <alignment horizontal="center" vertical="center" wrapText="1"/>
    </xf>
    <xf numFmtId="0" fontId="6" fillId="2" borderId="13" xfId="1" applyFill="1" applyBorder="1" applyAlignment="1">
      <alignment horizontal="center" vertical="center" wrapText="1"/>
    </xf>
    <xf numFmtId="0" fontId="18" fillId="0" borderId="1" xfId="0" applyFont="1" applyBorder="1" applyAlignment="1">
      <alignment horizontal="left"/>
    </xf>
    <xf numFmtId="0" fontId="6" fillId="2" borderId="7" xfId="1" applyFill="1" applyBorder="1" applyAlignment="1">
      <alignment horizontal="center" vertical="center" wrapText="1"/>
    </xf>
    <xf numFmtId="0" fontId="6" fillId="9" borderId="1" xfId="0" applyFont="1" applyFill="1" applyBorder="1" applyAlignment="1" applyProtection="1">
      <alignment horizontal="left" vertical="center" wrapText="1"/>
      <protection locked="0"/>
    </xf>
    <xf numFmtId="0" fontId="25" fillId="7" borderId="2" xfId="1" applyFont="1" applyFill="1" applyBorder="1" applyAlignment="1">
      <alignment horizontal="left" vertical="center" wrapText="1"/>
    </xf>
    <xf numFmtId="0" fontId="25" fillId="7" borderId="4" xfId="1" applyFont="1" applyFill="1" applyBorder="1" applyAlignment="1">
      <alignment horizontal="left" vertical="center" wrapText="1"/>
    </xf>
    <xf numFmtId="0" fontId="18" fillId="0" borderId="2" xfId="0" applyFont="1" applyBorder="1" applyAlignment="1">
      <alignment horizontal="left"/>
    </xf>
    <xf numFmtId="0" fontId="6" fillId="2" borderId="8" xfId="1" applyFill="1" applyBorder="1" applyAlignment="1">
      <alignment horizontal="center" vertical="center" wrapText="1"/>
    </xf>
    <xf numFmtId="0" fontId="6" fillId="2" borderId="5" xfId="1" applyFill="1" applyBorder="1" applyAlignment="1">
      <alignment horizontal="center" vertical="center" wrapText="1"/>
    </xf>
    <xf numFmtId="0" fontId="25" fillId="7" borderId="2" xfId="1" applyFont="1" applyFill="1" applyBorder="1" applyAlignment="1">
      <alignment horizontal="center" vertical="center" wrapText="1"/>
    </xf>
    <xf numFmtId="0" fontId="25" fillId="7" borderId="4" xfId="1" applyFont="1" applyFill="1" applyBorder="1" applyAlignment="1">
      <alignment horizontal="center" vertical="center" wrapText="1"/>
    </xf>
    <xf numFmtId="0" fontId="6" fillId="2" borderId="1" xfId="1" applyFill="1" applyBorder="1" applyAlignment="1">
      <alignment horizontal="center" vertical="center" wrapText="1"/>
    </xf>
    <xf numFmtId="0" fontId="7" fillId="3" borderId="1" xfId="1" applyFont="1" applyFill="1" applyBorder="1" applyAlignment="1" applyProtection="1">
      <alignment horizontal="center" vertical="center" wrapText="1"/>
      <protection locked="0"/>
    </xf>
    <xf numFmtId="0" fontId="7" fillId="3" borderId="1" xfId="1" quotePrefix="1" applyFont="1" applyFill="1" applyBorder="1" applyAlignment="1" applyProtection="1">
      <alignment horizontal="center" vertical="center" wrapText="1"/>
      <protection locked="0"/>
    </xf>
    <xf numFmtId="0" fontId="7" fillId="2" borderId="2" xfId="1" applyFont="1" applyFill="1" applyBorder="1" applyAlignment="1">
      <alignment horizontal="right" vertical="center" wrapText="1"/>
    </xf>
    <xf numFmtId="0" fontId="7" fillId="2" borderId="3" xfId="1" applyFont="1" applyFill="1" applyBorder="1" applyAlignment="1">
      <alignment horizontal="right"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3" borderId="2" xfId="1" applyFont="1" applyFill="1" applyBorder="1" applyAlignment="1" applyProtection="1">
      <alignment vertical="center" wrapText="1"/>
      <protection locked="0"/>
    </xf>
    <xf numFmtId="0" fontId="7" fillId="3" borderId="4" xfId="1" applyFont="1" applyFill="1" applyBorder="1" applyAlignment="1" applyProtection="1">
      <alignment vertical="center" wrapText="1"/>
      <protection locked="0"/>
    </xf>
    <xf numFmtId="0" fontId="7" fillId="3" borderId="3" xfId="1" applyFont="1" applyFill="1" applyBorder="1" applyAlignment="1" applyProtection="1">
      <alignment vertical="center" wrapText="1"/>
      <protection locked="0"/>
    </xf>
    <xf numFmtId="0" fontId="26" fillId="11" borderId="1"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5" fillId="7" borderId="2" xfId="1" applyFont="1" applyFill="1" applyBorder="1" applyAlignment="1">
      <alignment horizontal="left" vertical="center"/>
    </xf>
    <xf numFmtId="0" fontId="25" fillId="7" borderId="4" xfId="1" applyFont="1" applyFill="1" applyBorder="1" applyAlignment="1">
      <alignment horizontal="left" vertical="center"/>
    </xf>
    <xf numFmtId="0" fontId="25" fillId="7" borderId="3" xfId="1" applyFont="1" applyFill="1" applyBorder="1" applyAlignment="1">
      <alignment horizontal="left" vertical="center"/>
    </xf>
    <xf numFmtId="0" fontId="18" fillId="3" borderId="4" xfId="0" applyFont="1" applyFill="1" applyBorder="1" applyAlignment="1" applyProtection="1">
      <alignment horizontal="center" vertical="center" wrapText="1"/>
      <protection locked="0"/>
    </xf>
    <xf numFmtId="3" fontId="6" fillId="2" borderId="1" xfId="1" applyNumberFormat="1" applyFill="1" applyBorder="1" applyAlignment="1">
      <alignment horizontal="center" vertical="center" wrapText="1"/>
    </xf>
    <xf numFmtId="0" fontId="25" fillId="7" borderId="1" xfId="1" applyFont="1" applyFill="1" applyBorder="1" applyAlignment="1">
      <alignment horizontal="center" vertical="center"/>
    </xf>
    <xf numFmtId="0" fontId="7" fillId="10" borderId="2" xfId="1" applyFont="1" applyFill="1" applyBorder="1" applyAlignment="1">
      <alignment horizontal="center" vertical="center" wrapText="1"/>
    </xf>
    <xf numFmtId="0" fontId="7" fillId="10" borderId="3" xfId="1" applyFont="1" applyFill="1" applyBorder="1" applyAlignment="1">
      <alignment horizontal="center" vertical="center" wrapText="1"/>
    </xf>
    <xf numFmtId="0" fontId="18" fillId="10" borderId="2"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vertical="center" wrapText="1"/>
      <protection locked="0"/>
    </xf>
    <xf numFmtId="0" fontId="18" fillId="10" borderId="3" xfId="0" applyFont="1" applyFill="1" applyBorder="1" applyAlignment="1" applyProtection="1">
      <alignment horizontal="center" vertical="center" wrapText="1"/>
      <protection locked="0"/>
    </xf>
    <xf numFmtId="0" fontId="25" fillId="7" borderId="2" xfId="1" applyFont="1" applyFill="1" applyBorder="1" applyAlignment="1">
      <alignment horizontal="center" vertical="center"/>
    </xf>
    <xf numFmtId="0" fontId="25" fillId="7" borderId="4" xfId="1" applyFont="1" applyFill="1" applyBorder="1" applyAlignment="1">
      <alignment horizontal="center" vertical="center"/>
    </xf>
    <xf numFmtId="0" fontId="25" fillId="7" borderId="3"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25" fillId="7" borderId="3" xfId="1" applyFont="1" applyFill="1" applyBorder="1" applyAlignment="1">
      <alignment horizontal="center" vertical="center" wrapText="1"/>
    </xf>
    <xf numFmtId="0" fontId="6" fillId="2" borderId="12" xfId="1" applyFill="1" applyBorder="1" applyAlignment="1">
      <alignment horizontal="center" vertical="center" wrapText="1"/>
    </xf>
    <xf numFmtId="0" fontId="6" fillId="2" borderId="11" xfId="1" applyFill="1" applyBorder="1" applyAlignment="1">
      <alignment horizontal="center" vertical="center" wrapText="1"/>
    </xf>
    <xf numFmtId="0" fontId="6" fillId="2" borderId="6" xfId="1" applyFill="1" applyBorder="1" applyAlignment="1">
      <alignment horizontal="center" vertical="center" wrapText="1"/>
    </xf>
    <xf numFmtId="0" fontId="6" fillId="2" borderId="10" xfId="1" applyFill="1" applyBorder="1" applyAlignment="1">
      <alignment horizontal="center" vertical="center" wrapText="1"/>
    </xf>
    <xf numFmtId="0" fontId="15" fillId="6" borderId="8" xfId="0" applyFont="1" applyFill="1" applyBorder="1" applyAlignment="1" applyProtection="1">
      <alignment horizontal="center" vertical="center" wrapText="1"/>
      <protection locked="0"/>
    </xf>
    <xf numFmtId="0" fontId="15" fillId="6" borderId="12"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5" fillId="6" borderId="0" xfId="0" applyFont="1" applyFill="1" applyAlignment="1" applyProtection="1">
      <alignment horizontal="center" vertical="center" wrapText="1"/>
      <protection locked="0"/>
    </xf>
    <xf numFmtId="0" fontId="15" fillId="6" borderId="15"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5" fillId="6" borderId="6"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 fillId="0" borderId="16" xfId="0" applyFont="1" applyBorder="1" applyAlignment="1">
      <alignment horizontal="left" vertical="center" wrapText="1"/>
    </xf>
    <xf numFmtId="0" fontId="1" fillId="0" borderId="3" xfId="0" applyFont="1" applyBorder="1" applyAlignment="1">
      <alignment horizontal="left" vertical="center" wrapText="1"/>
    </xf>
    <xf numFmtId="0" fontId="1" fillId="6" borderId="1" xfId="0" applyFont="1" applyFill="1" applyBorder="1" applyAlignment="1">
      <alignment horizontal="center" vertical="center" wrapText="1"/>
    </xf>
    <xf numFmtId="0" fontId="18" fillId="3" borderId="2" xfId="0" applyFont="1" applyFill="1" applyBorder="1" applyAlignment="1" applyProtection="1">
      <alignment horizontal="center" wrapText="1"/>
      <protection locked="0"/>
    </xf>
    <xf numFmtId="0" fontId="18" fillId="3" borderId="3" xfId="0" applyFont="1" applyFill="1" applyBorder="1" applyAlignment="1" applyProtection="1">
      <alignment horizontal="center" wrapText="1"/>
      <protection locked="0"/>
    </xf>
    <xf numFmtId="0" fontId="17" fillId="7" borderId="4" xfId="0" applyFont="1" applyFill="1" applyBorder="1" applyAlignment="1">
      <alignment horizontal="center"/>
    </xf>
    <xf numFmtId="0" fontId="18" fillId="3" borderId="4" xfId="0" applyFont="1" applyFill="1" applyBorder="1" applyAlignment="1" applyProtection="1">
      <alignment horizontal="center" wrapText="1"/>
      <protection locked="0"/>
    </xf>
    <xf numFmtId="0" fontId="4" fillId="5" borderId="2"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18" fillId="0" borderId="2" xfId="0" applyFont="1" applyBorder="1" applyAlignment="1">
      <alignment horizontal="left"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1" fillId="9" borderId="2" xfId="0" applyFont="1" applyFill="1" applyBorder="1" applyAlignment="1">
      <alignment vertical="center"/>
    </xf>
    <xf numFmtId="0" fontId="1" fillId="9" borderId="4" xfId="0" applyFont="1" applyFill="1" applyBorder="1" applyAlignment="1">
      <alignment vertical="center"/>
    </xf>
    <xf numFmtId="0" fontId="1" fillId="9" borderId="3" xfId="0" applyFont="1" applyFill="1" applyBorder="1" applyAlignment="1">
      <alignment vertical="center"/>
    </xf>
    <xf numFmtId="0" fontId="1" fillId="3" borderId="2" xfId="0" applyFont="1" applyFill="1" applyBorder="1" applyAlignment="1">
      <alignment vertical="center"/>
    </xf>
    <xf numFmtId="0" fontId="1" fillId="3" borderId="4" xfId="0" applyFont="1" applyFill="1" applyBorder="1" applyAlignment="1">
      <alignment vertical="center"/>
    </xf>
    <xf numFmtId="0" fontId="1" fillId="3" borderId="3" xfId="0" applyFont="1" applyFill="1" applyBorder="1" applyAlignment="1">
      <alignment vertical="center"/>
    </xf>
    <xf numFmtId="0" fontId="26" fillId="8" borderId="2" xfId="0" applyFont="1" applyFill="1" applyBorder="1" applyAlignment="1">
      <alignment vertical="center" wrapText="1"/>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18" fillId="0" borderId="2" xfId="0" applyFont="1" applyBorder="1" applyAlignment="1">
      <alignment wrapText="1"/>
    </xf>
    <xf numFmtId="0" fontId="18" fillId="0" borderId="4" xfId="0" applyFont="1" applyBorder="1" applyAlignment="1">
      <alignment wrapText="1"/>
    </xf>
    <xf numFmtId="0" fontId="18" fillId="0" borderId="3" xfId="0" applyFont="1" applyBorder="1" applyAlignment="1">
      <alignment wrapText="1"/>
    </xf>
    <xf numFmtId="0" fontId="26" fillId="11" borderId="2" xfId="0" applyFont="1" applyFill="1" applyBorder="1" applyAlignment="1">
      <alignment horizontal="center" vertical="top" wrapText="1"/>
    </xf>
    <xf numFmtId="0" fontId="4" fillId="5" borderId="1" xfId="0" applyFont="1" applyFill="1" applyBorder="1" applyAlignment="1">
      <alignment horizontal="left" vertical="center"/>
    </xf>
    <xf numFmtId="0" fontId="18" fillId="0" borderId="1" xfId="0" applyFont="1" applyBorder="1" applyAlignment="1">
      <alignment horizontal="left" vertical="center" wrapText="1"/>
    </xf>
    <xf numFmtId="0" fontId="17" fillId="7" borderId="2" xfId="0" applyFont="1" applyFill="1" applyBorder="1" applyAlignment="1">
      <alignment vertical="center"/>
    </xf>
    <xf numFmtId="0" fontId="17" fillId="7" borderId="4" xfId="0" applyFont="1" applyFill="1" applyBorder="1" applyAlignment="1">
      <alignment vertical="center"/>
    </xf>
    <xf numFmtId="0" fontId="17" fillId="7" borderId="3" xfId="0" applyFont="1" applyFill="1" applyBorder="1" applyAlignment="1">
      <alignment vertical="center"/>
    </xf>
    <xf numFmtId="0" fontId="4" fillId="5" borderId="2" xfId="0" applyFont="1" applyFill="1" applyBorder="1"/>
    <xf numFmtId="0" fontId="4" fillId="5" borderId="4" xfId="0" applyFont="1" applyFill="1" applyBorder="1"/>
    <xf numFmtId="0" fontId="4" fillId="5" borderId="3" xfId="0" applyFont="1" applyFill="1" applyBorder="1"/>
    <xf numFmtId="0" fontId="18"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 fillId="6" borderId="1" xfId="0" applyFont="1" applyFill="1" applyBorder="1" applyAlignment="1">
      <alignment vertical="center" wrapText="1"/>
    </xf>
    <xf numFmtId="0" fontId="15" fillId="9" borderId="1" xfId="0" applyFont="1" applyFill="1" applyBorder="1" applyAlignment="1" applyProtection="1">
      <alignment horizontal="left" vertical="center" wrapText="1"/>
      <protection locked="0"/>
    </xf>
    <xf numFmtId="0" fontId="6" fillId="8"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1" xfId="0" applyBorder="1" applyAlignment="1">
      <alignment horizontal="left" vertical="center" wrapText="1"/>
    </xf>
    <xf numFmtId="0" fontId="17" fillId="7" borderId="1" xfId="0" applyFont="1" applyFill="1" applyBorder="1" applyAlignment="1">
      <alignment horizontal="lef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1" xfId="0" applyBorder="1" applyAlignment="1">
      <alignment horizontal="left"/>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5" fillId="7" borderId="1" xfId="1" applyFont="1" applyFill="1" applyBorder="1" applyAlignment="1">
      <alignment horizontal="center" vertical="center" wrapText="1"/>
    </xf>
    <xf numFmtId="0" fontId="25" fillId="7" borderId="1" xfId="1" applyFont="1" applyFill="1" applyBorder="1" applyAlignment="1">
      <alignment horizontal="left" vertical="center" wrapText="1"/>
    </xf>
    <xf numFmtId="0" fontId="16" fillId="2" borderId="9" xfId="1" applyFont="1" applyFill="1" applyBorder="1" applyAlignment="1">
      <alignment horizontal="center" wrapText="1"/>
    </xf>
    <xf numFmtId="0" fontId="16" fillId="2" borderId="7" xfId="1" applyFont="1" applyFill="1" applyBorder="1" applyAlignment="1">
      <alignment horizontal="center" wrapText="1"/>
    </xf>
    <xf numFmtId="0" fontId="16" fillId="2" borderId="12" xfId="1" applyFont="1" applyFill="1" applyBorder="1" applyAlignment="1">
      <alignment horizontal="center" wrapText="1"/>
    </xf>
    <xf numFmtId="0" fontId="16" fillId="2" borderId="6" xfId="1" applyFont="1" applyFill="1" applyBorder="1" applyAlignment="1">
      <alignment horizontal="center" wrapText="1"/>
    </xf>
    <xf numFmtId="0" fontId="16" fillId="2" borderId="11" xfId="1" applyFont="1" applyFill="1" applyBorder="1" applyAlignment="1">
      <alignment horizontal="center" wrapText="1"/>
    </xf>
    <xf numFmtId="0" fontId="16" fillId="2" borderId="10" xfId="1" applyFont="1" applyFill="1" applyBorder="1" applyAlignment="1">
      <alignment horizontal="center" wrapText="1"/>
    </xf>
    <xf numFmtId="0" fontId="14" fillId="2" borderId="8" xfId="1" applyFont="1" applyFill="1" applyBorder="1" applyAlignment="1">
      <alignment horizontal="left" vertical="top" wrapText="1"/>
    </xf>
    <xf numFmtId="0" fontId="14" fillId="2" borderId="5" xfId="1" applyFont="1" applyFill="1" applyBorder="1" applyAlignment="1">
      <alignment horizontal="left" vertical="top" wrapText="1"/>
    </xf>
    <xf numFmtId="0" fontId="32" fillId="7" borderId="1" xfId="1" applyFont="1" applyFill="1" applyBorder="1" applyAlignment="1">
      <alignment horizontal="center"/>
    </xf>
    <xf numFmtId="0" fontId="3" fillId="9" borderId="1"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18" fillId="2" borderId="1" xfId="0" applyFont="1" applyFill="1" applyBorder="1" applyAlignment="1">
      <alignment horizontal="right"/>
    </xf>
  </cellXfs>
  <cellStyles count="5">
    <cellStyle name="Currency" xfId="3" builtinId="4"/>
    <cellStyle name="Normal" xfId="0" builtinId="0"/>
    <cellStyle name="Normal 10 2" xfId="1" xr:uid="{F1A92500-FBAF-4BE8-9DC1-22A6BC62D966}"/>
    <cellStyle name="Normal 7 2" xfId="2" xr:uid="{B23C59B6-394D-45B6-986F-77DAFE9BAB76}"/>
    <cellStyle name="Percent" xfId="4" builtinId="5"/>
  </cellStyles>
  <dxfs count="37">
    <dxf>
      <fill>
        <patternFill>
          <bgColor theme="0" tint="-4.9989318521683403E-2"/>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numFmt numFmtId="13" formatCode="0%"/>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0066"/>
      <color rgb="FFFF6600"/>
      <color rgb="FF99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xdr:row>
      <xdr:rowOff>0</xdr:rowOff>
    </xdr:from>
    <xdr:to>
      <xdr:col>11</xdr:col>
      <xdr:colOff>19050</xdr:colOff>
      <xdr:row>7</xdr:row>
      <xdr:rowOff>19050</xdr:rowOff>
    </xdr:to>
    <xdr:pic>
      <xdr:nvPicPr>
        <xdr:cNvPr id="2" name="Picture 2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171950"/>
          <a:ext cx="19050" cy="19050"/>
        </a:xfrm>
        <a:prstGeom prst="rect">
          <a:avLst/>
        </a:prstGeom>
        <a:noFill/>
      </xdr:spPr>
    </xdr:pic>
    <xdr:clientData/>
  </xdr:twoCellAnchor>
  <xdr:twoCellAnchor editAs="oneCell">
    <xdr:from>
      <xdr:col>11</xdr:col>
      <xdr:colOff>0</xdr:colOff>
      <xdr:row>7</xdr:row>
      <xdr:rowOff>0</xdr:rowOff>
    </xdr:from>
    <xdr:to>
      <xdr:col>11</xdr:col>
      <xdr:colOff>19050</xdr:colOff>
      <xdr:row>7</xdr:row>
      <xdr:rowOff>19050</xdr:rowOff>
    </xdr:to>
    <xdr:pic>
      <xdr:nvPicPr>
        <xdr:cNvPr id="3" name="Picture 2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476750"/>
          <a:ext cx="19050" cy="19050"/>
        </a:xfrm>
        <a:prstGeom prst="rect">
          <a:avLst/>
        </a:prstGeom>
        <a:noFill/>
      </xdr:spPr>
    </xdr:pic>
    <xdr:clientData/>
  </xdr:twoCellAnchor>
  <xdr:oneCellAnchor>
    <xdr:from>
      <xdr:col>11</xdr:col>
      <xdr:colOff>0</xdr:colOff>
      <xdr:row>6</xdr:row>
      <xdr:rowOff>0</xdr:rowOff>
    </xdr:from>
    <xdr:ext cx="19050" cy="19050"/>
    <xdr:pic>
      <xdr:nvPicPr>
        <xdr:cNvPr id="15" name="Picture 26">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6</xdr:row>
      <xdr:rowOff>0</xdr:rowOff>
    </xdr:from>
    <xdr:ext cx="19050" cy="19050"/>
    <xdr:pic>
      <xdr:nvPicPr>
        <xdr:cNvPr id="16" name="Picture 26">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5</xdr:row>
      <xdr:rowOff>0</xdr:rowOff>
    </xdr:from>
    <xdr:ext cx="19050" cy="19050"/>
    <xdr:pic>
      <xdr:nvPicPr>
        <xdr:cNvPr id="17" name="Picture 2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oneCellAnchor>
    <xdr:from>
      <xdr:col>11</xdr:col>
      <xdr:colOff>0</xdr:colOff>
      <xdr:row>5</xdr:row>
      <xdr:rowOff>0</xdr:rowOff>
    </xdr:from>
    <xdr:ext cx="19050" cy="19050"/>
    <xdr:pic>
      <xdr:nvPicPr>
        <xdr:cNvPr id="18" name="Picture 26">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6</xdr:row>
          <xdr:rowOff>314325</xdr:rowOff>
        </xdr:from>
        <xdr:to>
          <xdr:col>6</xdr:col>
          <xdr:colOff>800100</xdr:colOff>
          <xdr:row>8</xdr:row>
          <xdr:rowOff>9525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A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xdr:row>
          <xdr:rowOff>314325</xdr:rowOff>
        </xdr:from>
        <xdr:to>
          <xdr:col>6</xdr:col>
          <xdr:colOff>800100</xdr:colOff>
          <xdr:row>9</xdr:row>
          <xdr:rowOff>19050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A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xdr:row>
          <xdr:rowOff>314325</xdr:rowOff>
        </xdr:from>
        <xdr:to>
          <xdr:col>6</xdr:col>
          <xdr:colOff>800100</xdr:colOff>
          <xdr:row>10</xdr:row>
          <xdr:rowOff>19050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A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12</xdr:row>
          <xdr:rowOff>314325</xdr:rowOff>
        </xdr:from>
        <xdr:to>
          <xdr:col>6</xdr:col>
          <xdr:colOff>800100</xdr:colOff>
          <xdr:row>14</xdr:row>
          <xdr:rowOff>9525</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A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xdr:row>
          <xdr:rowOff>314325</xdr:rowOff>
        </xdr:from>
        <xdr:to>
          <xdr:col>6</xdr:col>
          <xdr:colOff>800100</xdr:colOff>
          <xdr:row>15</xdr:row>
          <xdr:rowOff>19050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A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14</xdr:row>
          <xdr:rowOff>314325</xdr:rowOff>
        </xdr:from>
        <xdr:to>
          <xdr:col>6</xdr:col>
          <xdr:colOff>800100</xdr:colOff>
          <xdr:row>16</xdr:row>
          <xdr:rowOff>19050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A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18</xdr:row>
          <xdr:rowOff>466725</xdr:rowOff>
        </xdr:from>
        <xdr:to>
          <xdr:col>6</xdr:col>
          <xdr:colOff>800100</xdr:colOff>
          <xdr:row>20</xdr:row>
          <xdr:rowOff>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A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314325</xdr:rowOff>
        </xdr:from>
        <xdr:to>
          <xdr:col>6</xdr:col>
          <xdr:colOff>800100</xdr:colOff>
          <xdr:row>21</xdr:row>
          <xdr:rowOff>19050</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A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20</xdr:row>
          <xdr:rowOff>314325</xdr:rowOff>
        </xdr:from>
        <xdr:to>
          <xdr:col>6</xdr:col>
          <xdr:colOff>800100</xdr:colOff>
          <xdr:row>22</xdr:row>
          <xdr:rowOff>19050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A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24</xdr:row>
          <xdr:rowOff>628650</xdr:rowOff>
        </xdr:from>
        <xdr:to>
          <xdr:col>6</xdr:col>
          <xdr:colOff>800100</xdr:colOff>
          <xdr:row>26</xdr:row>
          <xdr:rowOff>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A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25</xdr:row>
          <xdr:rowOff>314325</xdr:rowOff>
        </xdr:from>
        <xdr:to>
          <xdr:col>6</xdr:col>
          <xdr:colOff>800100</xdr:colOff>
          <xdr:row>27</xdr:row>
          <xdr:rowOff>19050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A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26</xdr:row>
          <xdr:rowOff>314325</xdr:rowOff>
        </xdr:from>
        <xdr:to>
          <xdr:col>6</xdr:col>
          <xdr:colOff>800100</xdr:colOff>
          <xdr:row>28</xdr:row>
          <xdr:rowOff>19050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A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11</xdr:row>
          <xdr:rowOff>0</xdr:rowOff>
        </xdr:from>
        <xdr:to>
          <xdr:col>6</xdr:col>
          <xdr:colOff>666750</xdr:colOff>
          <xdr:row>12</xdr:row>
          <xdr:rowOff>28575</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B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0</xdr:rowOff>
        </xdr:from>
        <xdr:to>
          <xdr:col>6</xdr:col>
          <xdr:colOff>666750</xdr:colOff>
          <xdr:row>13</xdr:row>
          <xdr:rowOff>28575</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B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xdr:row>
          <xdr:rowOff>0</xdr:rowOff>
        </xdr:from>
        <xdr:to>
          <xdr:col>6</xdr:col>
          <xdr:colOff>666750</xdr:colOff>
          <xdr:row>14</xdr:row>
          <xdr:rowOff>28575</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B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0</xdr:rowOff>
        </xdr:from>
        <xdr:to>
          <xdr:col>6</xdr:col>
          <xdr:colOff>666750</xdr:colOff>
          <xdr:row>15</xdr:row>
          <xdr:rowOff>28575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B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xdr:row>
          <xdr:rowOff>0</xdr:rowOff>
        </xdr:from>
        <xdr:to>
          <xdr:col>6</xdr:col>
          <xdr:colOff>666750</xdr:colOff>
          <xdr:row>16</xdr:row>
          <xdr:rowOff>28575</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B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xdr:row>
          <xdr:rowOff>0</xdr:rowOff>
        </xdr:from>
        <xdr:to>
          <xdr:col>6</xdr:col>
          <xdr:colOff>666750</xdr:colOff>
          <xdr:row>18</xdr:row>
          <xdr:rowOff>28575</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0</xdr:rowOff>
        </xdr:from>
        <xdr:to>
          <xdr:col>6</xdr:col>
          <xdr:colOff>666750</xdr:colOff>
          <xdr:row>19</xdr:row>
          <xdr:rowOff>28575</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xdr:row>
          <xdr:rowOff>0</xdr:rowOff>
        </xdr:from>
        <xdr:to>
          <xdr:col>6</xdr:col>
          <xdr:colOff>666750</xdr:colOff>
          <xdr:row>20</xdr:row>
          <xdr:rowOff>28575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xdr:row>
          <xdr:rowOff>0</xdr:rowOff>
        </xdr:from>
        <xdr:to>
          <xdr:col>6</xdr:col>
          <xdr:colOff>666750</xdr:colOff>
          <xdr:row>21</xdr:row>
          <xdr:rowOff>28575</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xdr:row>
          <xdr:rowOff>0</xdr:rowOff>
        </xdr:from>
        <xdr:to>
          <xdr:col>6</xdr:col>
          <xdr:colOff>666750</xdr:colOff>
          <xdr:row>22</xdr:row>
          <xdr:rowOff>28575</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29</xdr:row>
          <xdr:rowOff>0</xdr:rowOff>
        </xdr:from>
        <xdr:to>
          <xdr:col>4</xdr:col>
          <xdr:colOff>876300</xdr:colOff>
          <xdr:row>30</xdr:row>
          <xdr:rowOff>19050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B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30</xdr:row>
          <xdr:rowOff>0</xdr:rowOff>
        </xdr:from>
        <xdr:to>
          <xdr:col>4</xdr:col>
          <xdr:colOff>876300</xdr:colOff>
          <xdr:row>31</xdr:row>
          <xdr:rowOff>19050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B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31</xdr:row>
          <xdr:rowOff>0</xdr:rowOff>
        </xdr:from>
        <xdr:to>
          <xdr:col>4</xdr:col>
          <xdr:colOff>876300</xdr:colOff>
          <xdr:row>32</xdr:row>
          <xdr:rowOff>19050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B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0</xdr:rowOff>
        </xdr:from>
        <xdr:to>
          <xdr:col>4</xdr:col>
          <xdr:colOff>876300</xdr:colOff>
          <xdr:row>33</xdr:row>
          <xdr:rowOff>19050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B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33</xdr:row>
          <xdr:rowOff>0</xdr:rowOff>
        </xdr:from>
        <xdr:to>
          <xdr:col>4</xdr:col>
          <xdr:colOff>876300</xdr:colOff>
          <xdr:row>34</xdr:row>
          <xdr:rowOff>19050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B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4</xdr:col>
          <xdr:colOff>876300</xdr:colOff>
          <xdr:row>36</xdr:row>
          <xdr:rowOff>19050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B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0</xdr:rowOff>
        </xdr:from>
        <xdr:to>
          <xdr:col>4</xdr:col>
          <xdr:colOff>876300</xdr:colOff>
          <xdr:row>37</xdr:row>
          <xdr:rowOff>19050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B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37</xdr:row>
          <xdr:rowOff>0</xdr:rowOff>
        </xdr:from>
        <xdr:to>
          <xdr:col>4</xdr:col>
          <xdr:colOff>876300</xdr:colOff>
          <xdr:row>38</xdr:row>
          <xdr:rowOff>19050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B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38</xdr:row>
          <xdr:rowOff>0</xdr:rowOff>
        </xdr:from>
        <xdr:to>
          <xdr:col>4</xdr:col>
          <xdr:colOff>876300</xdr:colOff>
          <xdr:row>39</xdr:row>
          <xdr:rowOff>19050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B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39</xdr:row>
          <xdr:rowOff>0</xdr:rowOff>
        </xdr:from>
        <xdr:to>
          <xdr:col>4</xdr:col>
          <xdr:colOff>876300</xdr:colOff>
          <xdr:row>40</xdr:row>
          <xdr:rowOff>19050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B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va.skorupka\Downloads\Workscope-Tool-Ventilation%20(1).xlsx" TargetMode="External"/><Relationship Id="rId1" Type="http://schemas.openxmlformats.org/officeDocument/2006/relationships/externalLinkPath" Target="file:///C:\Users\eva.skorupka\Downloads\Workscope-Tool-Ventila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eneral Project Info"/>
      <sheetName val="Env Pre-const"/>
      <sheetName val="Env Const"/>
      <sheetName val="Env Vent Pre-const"/>
      <sheetName val="Env Vent TestOut &amp; Const"/>
      <sheetName val="Vent Pre-const"/>
      <sheetName val="Vent Const"/>
      <sheetName val="H&amp;C Pre-const"/>
      <sheetName val="H&amp;C Const"/>
      <sheetName val="DHW Pre-const"/>
      <sheetName val="DHW Const"/>
      <sheetName val="Stove Pre-const"/>
      <sheetName val="Stove Const"/>
      <sheetName val="Air Sealing Pre-const"/>
      <sheetName val="Air Sealing Const"/>
      <sheetName val="Steam Pre-const"/>
      <sheetName val="Steam Const"/>
      <sheetName val="Pre-const QC Feedback"/>
      <sheetName val="Const QC Feedback"/>
      <sheetName val="Data Validation"/>
      <sheetName val="Version Tra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1">
          <cell r="H21" t="str">
            <v>Awning</v>
          </cell>
          <cell r="I21" t="str">
            <v>Aluminum</v>
          </cell>
          <cell r="L21" t="str">
            <v>Estimated</v>
          </cell>
          <cell r="N21" t="str">
            <v>Yes</v>
          </cell>
          <cell r="P21" t="str">
            <v>Solid Wood</v>
          </cell>
        </row>
        <row r="22">
          <cell r="H22" t="str">
            <v>Casement</v>
          </cell>
          <cell r="I22" t="str">
            <v>Wood</v>
          </cell>
          <cell r="L22" t="str">
            <v>Reported by Site Staff</v>
          </cell>
          <cell r="N22" t="str">
            <v>No</v>
          </cell>
          <cell r="P22" t="str">
            <v>Solid Metal</v>
          </cell>
        </row>
        <row r="23">
          <cell r="H23" t="str">
            <v>Fixed</v>
          </cell>
          <cell r="I23" t="str">
            <v>Fiberglass</v>
          </cell>
          <cell r="L23" t="str">
            <v>From Drawings</v>
          </cell>
          <cell r="P23" t="str">
            <v>Hollow Wood</v>
          </cell>
        </row>
        <row r="24">
          <cell r="H24" t="str">
            <v>Hopper</v>
          </cell>
          <cell r="I24" t="str">
            <v>Vinyl</v>
          </cell>
          <cell r="L24" t="str">
            <v>Visual Confirmation</v>
          </cell>
          <cell r="P24" t="str">
            <v>Hollow Metal</v>
          </cell>
        </row>
        <row r="25">
          <cell r="H25" t="str">
            <v>Single Hung</v>
          </cell>
          <cell r="I25" t="str">
            <v>Other, (Please describe in Additional Notes)</v>
          </cell>
          <cell r="P25" t="str">
            <v>Wood, Insulated Core</v>
          </cell>
        </row>
        <row r="26">
          <cell r="H26" t="str">
            <v>Double Hung</v>
          </cell>
          <cell r="P26" t="str">
            <v>Metal, Insulated Core</v>
          </cell>
        </row>
        <row r="27">
          <cell r="H27" t="str">
            <v>Single Sliding</v>
          </cell>
          <cell r="P27" t="str">
            <v>Glass</v>
          </cell>
        </row>
        <row r="28">
          <cell r="H28" t="str">
            <v>Double Sliding</v>
          </cell>
          <cell r="P28" t="str">
            <v>Glass Slider</v>
          </cell>
        </row>
        <row r="29">
          <cell r="H29" t="str">
            <v>Other, (Please describe in Additional Notes)</v>
          </cell>
          <cell r="P29" t="str">
            <v>Other, (Please describe in Additional Notes)</v>
          </cell>
        </row>
        <row r="87">
          <cell r="P87" t="str">
            <v>Yes</v>
          </cell>
        </row>
        <row r="88">
          <cell r="P88" t="str">
            <v>No</v>
          </cell>
        </row>
        <row r="89">
          <cell r="P89" t="str">
            <v>N/A</v>
          </cell>
        </row>
        <row r="104">
          <cell r="M104" t="str">
            <v>AFUE</v>
          </cell>
          <cell r="AB104" t="str">
            <v>SEER</v>
          </cell>
          <cell r="AF104" t="str">
            <v>Chilled Water</v>
          </cell>
        </row>
        <row r="105">
          <cell r="M105" t="str">
            <v>Et</v>
          </cell>
          <cell r="AB105" t="str">
            <v>EER</v>
          </cell>
          <cell r="AF105" t="str">
            <v>Forced Air</v>
          </cell>
        </row>
        <row r="106">
          <cell r="M106" t="str">
            <v>HSPF</v>
          </cell>
          <cell r="AB106" t="str">
            <v>COP</v>
          </cell>
          <cell r="AF106" t="str">
            <v>N/A</v>
          </cell>
        </row>
        <row r="107">
          <cell r="M107" t="str">
            <v>COP</v>
          </cell>
        </row>
        <row r="120">
          <cell r="C120" t="str">
            <v>Centralized</v>
          </cell>
          <cell r="D120" t="str">
            <v>Rooftop</v>
          </cell>
          <cell r="F120" t="str">
            <v>Yes - MAU</v>
          </cell>
          <cell r="G120" t="str">
            <v>Extremely Leaky</v>
          </cell>
        </row>
        <row r="121">
          <cell r="C121" t="str">
            <v>Unitized</v>
          </cell>
          <cell r="D121" t="str">
            <v>In-unit</v>
          </cell>
          <cell r="F121" t="str">
            <v>Yes - ERV/HRV</v>
          </cell>
          <cell r="G121" t="str">
            <v>Moderately Leaky</v>
          </cell>
        </row>
        <row r="122">
          <cell r="D122" t="str">
            <v>Basement</v>
          </cell>
          <cell r="F122" t="str">
            <v>Yes - Economizer</v>
          </cell>
          <cell r="G122" t="str">
            <v>Minimally Leaky</v>
          </cell>
        </row>
        <row r="123">
          <cell r="D123" t="str">
            <v>Other, (Please describe in Additional Notes)</v>
          </cell>
          <cell r="F123" t="str">
            <v>No</v>
          </cell>
          <cell r="G123" t="str">
            <v>N/A</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10.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1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omments" Target="../comments10.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768A-3F6F-4D0D-B637-1CA31E553C0F}">
  <sheetPr codeName="Sheet1">
    <tabColor theme="4" tint="0.39997558519241921"/>
  </sheetPr>
  <dimension ref="B2:L11"/>
  <sheetViews>
    <sheetView showGridLines="0" tabSelected="1" zoomScaleNormal="100" workbookViewId="0"/>
  </sheetViews>
  <sheetFormatPr defaultRowHeight="15" x14ac:dyDescent="0.25"/>
  <cols>
    <col min="1" max="1" width="3.140625" customWidth="1"/>
  </cols>
  <sheetData>
    <row r="2" spans="2:12" ht="15.75" x14ac:dyDescent="0.25">
      <c r="B2" s="239" t="s">
        <v>747</v>
      </c>
      <c r="C2" s="239"/>
      <c r="D2" s="239"/>
      <c r="E2" s="239"/>
      <c r="F2" s="239"/>
      <c r="G2" s="239"/>
      <c r="H2" s="239"/>
      <c r="I2" s="239"/>
      <c r="J2" s="239"/>
      <c r="K2" s="239"/>
      <c r="L2" s="239"/>
    </row>
    <row r="3" spans="2:12" x14ac:dyDescent="0.25">
      <c r="B3" s="252" t="s">
        <v>1139</v>
      </c>
      <c r="C3" s="252"/>
      <c r="D3" s="252"/>
      <c r="E3" s="252"/>
      <c r="F3" s="252"/>
      <c r="G3" s="252"/>
      <c r="H3" s="252"/>
      <c r="I3" s="252"/>
      <c r="J3" s="252"/>
      <c r="K3" s="252"/>
      <c r="L3" s="252"/>
    </row>
    <row r="4" spans="2:12" ht="52.5" customHeight="1" x14ac:dyDescent="0.25">
      <c r="B4" s="243" t="s">
        <v>871</v>
      </c>
      <c r="C4" s="244"/>
      <c r="D4" s="244"/>
      <c r="E4" s="244"/>
      <c r="F4" s="244"/>
      <c r="G4" s="244"/>
      <c r="H4" s="244"/>
      <c r="I4" s="244"/>
      <c r="J4" s="244"/>
      <c r="K4" s="244"/>
      <c r="L4" s="245"/>
    </row>
    <row r="5" spans="2:12" ht="15" customHeight="1" x14ac:dyDescent="0.25">
      <c r="B5" s="240" t="s">
        <v>868</v>
      </c>
      <c r="C5" s="247"/>
      <c r="D5" s="247"/>
      <c r="E5" s="247"/>
      <c r="F5" s="247"/>
      <c r="G5" s="247"/>
      <c r="H5" s="247"/>
      <c r="I5" s="247"/>
      <c r="J5" s="247"/>
      <c r="K5" s="247"/>
      <c r="L5" s="248"/>
    </row>
    <row r="6" spans="2:12" x14ac:dyDescent="0.25">
      <c r="B6" s="240" t="s">
        <v>869</v>
      </c>
      <c r="C6" s="247"/>
      <c r="D6" s="247"/>
      <c r="E6" s="247"/>
      <c r="F6" s="247"/>
      <c r="G6" s="247"/>
      <c r="H6" s="247"/>
      <c r="I6" s="247"/>
      <c r="J6" s="247"/>
      <c r="K6" s="247"/>
      <c r="L6" s="248"/>
    </row>
    <row r="7" spans="2:12" x14ac:dyDescent="0.25">
      <c r="B7" s="240" t="s">
        <v>870</v>
      </c>
      <c r="C7" s="241"/>
      <c r="D7" s="241"/>
      <c r="E7" s="241"/>
      <c r="F7" s="241"/>
      <c r="G7" s="241"/>
      <c r="H7" s="241"/>
      <c r="I7" s="241"/>
      <c r="J7" s="241"/>
      <c r="K7" s="241"/>
      <c r="L7" s="242"/>
    </row>
    <row r="8" spans="2:12" ht="27.95" customHeight="1" x14ac:dyDescent="0.25">
      <c r="B8" s="240" t="s">
        <v>804</v>
      </c>
      <c r="C8" s="241"/>
      <c r="D8" s="241"/>
      <c r="E8" s="241"/>
      <c r="F8" s="241"/>
      <c r="G8" s="241"/>
      <c r="H8" s="241"/>
      <c r="I8" s="241"/>
      <c r="J8" s="241"/>
      <c r="K8" s="241"/>
      <c r="L8" s="242"/>
    </row>
    <row r="9" spans="2:12" ht="30" customHeight="1" x14ac:dyDescent="0.25">
      <c r="B9" s="249" t="s">
        <v>756</v>
      </c>
      <c r="C9" s="250"/>
      <c r="D9" s="250"/>
      <c r="E9" s="250"/>
      <c r="F9" s="250"/>
      <c r="G9" s="250"/>
      <c r="H9" s="250"/>
      <c r="I9" s="250"/>
      <c r="J9" s="250"/>
      <c r="K9" s="250"/>
      <c r="L9" s="251"/>
    </row>
    <row r="10" spans="2:12" x14ac:dyDescent="0.25">
      <c r="B10" s="149"/>
      <c r="C10" s="149"/>
      <c r="D10" s="149"/>
      <c r="E10" s="149"/>
      <c r="F10" s="149"/>
      <c r="G10" s="149"/>
      <c r="H10" s="149"/>
      <c r="I10" s="149"/>
      <c r="J10" s="149"/>
      <c r="K10" s="149"/>
      <c r="L10" s="149"/>
    </row>
    <row r="11" spans="2:12" x14ac:dyDescent="0.25">
      <c r="B11" s="246"/>
      <c r="C11" s="246"/>
      <c r="D11" s="246"/>
      <c r="E11" s="246"/>
      <c r="F11" s="246"/>
      <c r="G11" s="246"/>
      <c r="H11" s="246"/>
      <c r="I11" s="246"/>
      <c r="J11" s="246"/>
      <c r="K11" s="246"/>
      <c r="L11" s="246"/>
    </row>
  </sheetData>
  <sheetProtection algorithmName="SHA-512" hashValue="Mgr6FBu/2pFzCDJu3GRPJPUuvM5d5kfRqA7Tp1BP1V3UR7/yNjDUlMHllkr/hRti+2f4vmfIIRIirvM/aXje2g==" saltValue="G1ZeKmIMWCxWH3cMOJeXFg==" spinCount="100000" sheet="1" objects="1" scenarios="1"/>
  <mergeCells count="9">
    <mergeCell ref="B2:L2"/>
    <mergeCell ref="B7:L7"/>
    <mergeCell ref="B4:L4"/>
    <mergeCell ref="B11:L11"/>
    <mergeCell ref="B5:L5"/>
    <mergeCell ref="B6:L6"/>
    <mergeCell ref="B9:L9"/>
    <mergeCell ref="B8:L8"/>
    <mergeCell ref="B3:L3"/>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D9518-C322-4E7D-B2CE-A6C583F0FEC0}">
  <sheetPr codeName="Sheet13">
    <tabColor theme="4" tint="0.39997558519241921"/>
  </sheetPr>
  <dimension ref="A2:P75"/>
  <sheetViews>
    <sheetView showGridLines="0" zoomScaleNormal="100" workbookViewId="0"/>
  </sheetViews>
  <sheetFormatPr defaultColWidth="9.140625" defaultRowHeight="14.25" x14ac:dyDescent="0.2"/>
  <cols>
    <col min="1" max="1" width="3.85546875" style="3" customWidth="1"/>
    <col min="2" max="2" width="15" style="3" customWidth="1"/>
    <col min="3" max="3" width="22.42578125" style="3" bestFit="1" customWidth="1"/>
    <col min="4" max="4" width="12.85546875" style="3" customWidth="1"/>
    <col min="5" max="5" width="16.7109375" style="3" customWidth="1"/>
    <col min="6" max="7" width="9.140625" style="3"/>
    <col min="8" max="8" width="12" style="3" customWidth="1"/>
    <col min="9" max="9" width="9.140625" style="3"/>
    <col min="10" max="10" width="12" style="3" customWidth="1"/>
    <col min="11" max="11" width="14.140625" style="3" customWidth="1"/>
    <col min="12" max="12" width="14.42578125" style="3" customWidth="1"/>
    <col min="13" max="16384" width="9.140625" style="3"/>
  </cols>
  <sheetData>
    <row r="2" spans="1:14" s="1" customFormat="1" ht="15.75" x14ac:dyDescent="0.25">
      <c r="A2" s="2"/>
      <c r="B2" s="282" t="s">
        <v>824</v>
      </c>
      <c r="C2" s="282"/>
      <c r="D2" s="282"/>
      <c r="E2" s="282"/>
      <c r="F2" s="282"/>
      <c r="G2" s="282"/>
      <c r="H2" s="282"/>
      <c r="I2" s="282"/>
      <c r="J2" s="282"/>
      <c r="K2" s="282"/>
      <c r="L2" s="282"/>
      <c r="M2" s="282"/>
      <c r="N2" s="282"/>
    </row>
    <row r="3" spans="1:14" ht="15" x14ac:dyDescent="0.25">
      <c r="A3" s="4"/>
      <c r="B3" s="354" t="s">
        <v>725</v>
      </c>
      <c r="C3" s="354"/>
      <c r="D3" s="354"/>
      <c r="E3" s="354"/>
      <c r="F3" s="354"/>
      <c r="G3" s="354"/>
      <c r="H3" s="354"/>
      <c r="I3" s="354"/>
      <c r="J3" s="354"/>
      <c r="K3" s="354"/>
      <c r="L3" s="354"/>
      <c r="M3" s="354"/>
      <c r="N3" s="354"/>
    </row>
    <row r="4" spans="1:14" ht="14.45" customHeight="1" x14ac:dyDescent="0.2">
      <c r="B4" s="355" t="s">
        <v>862</v>
      </c>
      <c r="C4" s="355"/>
      <c r="D4" s="355"/>
      <c r="E4" s="355"/>
      <c r="F4" s="355"/>
      <c r="G4" s="355"/>
      <c r="H4" s="355"/>
      <c r="I4" s="355"/>
      <c r="J4" s="355"/>
      <c r="K4" s="355"/>
      <c r="L4" s="355"/>
      <c r="M4" s="355"/>
      <c r="N4" s="355"/>
    </row>
    <row r="6" spans="1:14" s="1" customFormat="1" ht="15.75" x14ac:dyDescent="0.25">
      <c r="A6" s="2"/>
      <c r="B6" s="275" t="s">
        <v>760</v>
      </c>
      <c r="C6" s="275"/>
      <c r="D6" s="275"/>
      <c r="E6" s="275"/>
      <c r="F6" s="275"/>
      <c r="G6" s="275"/>
      <c r="H6" s="275"/>
      <c r="I6" s="275"/>
      <c r="J6" s="275"/>
      <c r="K6" s="275"/>
      <c r="L6" s="275"/>
      <c r="M6" s="275"/>
      <c r="N6" s="275"/>
    </row>
    <row r="7" spans="1:14" ht="14.45" customHeight="1" x14ac:dyDescent="0.2">
      <c r="B7" s="318" t="s">
        <v>724</v>
      </c>
      <c r="C7" s="46" t="s">
        <v>545</v>
      </c>
      <c r="D7" s="318" t="s">
        <v>233</v>
      </c>
      <c r="E7" s="318" t="s">
        <v>551</v>
      </c>
      <c r="F7" s="318" t="s">
        <v>552</v>
      </c>
      <c r="G7" s="318" t="s">
        <v>851</v>
      </c>
      <c r="H7" s="318" t="s">
        <v>741</v>
      </c>
      <c r="I7" s="318" t="s">
        <v>709</v>
      </c>
      <c r="J7" s="311" t="s">
        <v>567</v>
      </c>
      <c r="K7" s="313"/>
      <c r="L7" s="311" t="s">
        <v>104</v>
      </c>
      <c r="M7" s="312"/>
      <c r="N7" s="313"/>
    </row>
    <row r="8" spans="1:14" x14ac:dyDescent="0.2">
      <c r="B8" s="319"/>
      <c r="C8" s="318" t="s">
        <v>549</v>
      </c>
      <c r="D8" s="319"/>
      <c r="E8" s="319"/>
      <c r="F8" s="319"/>
      <c r="G8" s="319"/>
      <c r="H8" s="319"/>
      <c r="I8" s="319"/>
      <c r="J8" s="333"/>
      <c r="K8" s="334"/>
      <c r="L8" s="314"/>
      <c r="M8" s="315"/>
      <c r="N8" s="316"/>
    </row>
    <row r="9" spans="1:14" ht="14.45" customHeight="1" x14ac:dyDescent="0.2">
      <c r="B9" s="319"/>
      <c r="C9" s="319"/>
      <c r="D9" s="319"/>
      <c r="E9" s="319"/>
      <c r="F9" s="319"/>
      <c r="G9" s="319"/>
      <c r="H9" s="319"/>
      <c r="I9" s="319"/>
      <c r="J9" s="318" t="s">
        <v>568</v>
      </c>
      <c r="K9" s="318" t="s">
        <v>569</v>
      </c>
      <c r="L9" s="314"/>
      <c r="M9" s="315"/>
      <c r="N9" s="316"/>
    </row>
    <row r="10" spans="1:14" x14ac:dyDescent="0.2">
      <c r="B10" s="319"/>
      <c r="C10" s="319"/>
      <c r="D10" s="319"/>
      <c r="E10" s="319"/>
      <c r="F10" s="319"/>
      <c r="G10" s="319"/>
      <c r="H10" s="319"/>
      <c r="I10" s="319"/>
      <c r="J10" s="319"/>
      <c r="K10" s="319"/>
      <c r="L10" s="333"/>
      <c r="M10" s="360"/>
      <c r="N10" s="334"/>
    </row>
    <row r="11" spans="1:14" ht="14.45" customHeight="1" x14ac:dyDescent="0.2">
      <c r="B11" s="47" t="s">
        <v>739</v>
      </c>
      <c r="C11" s="95"/>
      <c r="D11" s="95"/>
      <c r="E11" s="95"/>
      <c r="F11" s="95"/>
      <c r="G11" s="95"/>
      <c r="H11" s="95"/>
      <c r="I11" s="95"/>
      <c r="J11" s="95"/>
      <c r="K11" s="96"/>
      <c r="L11" s="76"/>
      <c r="M11" s="76"/>
      <c r="N11" s="77"/>
    </row>
    <row r="12" spans="1:14" s="4" customFormat="1" x14ac:dyDescent="0.2">
      <c r="B12" s="81"/>
      <c r="C12" s="81"/>
      <c r="D12" s="81"/>
      <c r="E12" s="81"/>
      <c r="F12" s="81"/>
      <c r="G12" s="168"/>
      <c r="H12" s="81"/>
      <c r="I12" s="81"/>
      <c r="J12" s="81"/>
      <c r="K12" s="81"/>
      <c r="L12" s="310"/>
      <c r="M12" s="310"/>
      <c r="N12" s="310"/>
    </row>
    <row r="13" spans="1:14" s="4" customFormat="1" x14ac:dyDescent="0.2">
      <c r="B13" s="79"/>
      <c r="C13" s="79"/>
      <c r="D13" s="79"/>
      <c r="E13" s="79"/>
      <c r="F13" s="79"/>
      <c r="G13" s="190"/>
      <c r="H13" s="79"/>
      <c r="I13" s="79"/>
      <c r="J13" s="79"/>
      <c r="K13" s="79"/>
      <c r="L13" s="310"/>
      <c r="M13" s="310"/>
      <c r="N13" s="310"/>
    </row>
    <row r="14" spans="1:14" s="4" customFormat="1" x14ac:dyDescent="0.2">
      <c r="B14" s="79"/>
      <c r="C14" s="79"/>
      <c r="D14" s="79"/>
      <c r="E14" s="79"/>
      <c r="F14" s="79"/>
      <c r="G14" s="190"/>
      <c r="H14" s="79"/>
      <c r="I14" s="79"/>
      <c r="J14" s="79"/>
      <c r="K14" s="79"/>
      <c r="L14" s="310"/>
      <c r="M14" s="310"/>
      <c r="N14" s="310"/>
    </row>
    <row r="15" spans="1:14" s="4" customFormat="1" x14ac:dyDescent="0.2">
      <c r="B15" s="79"/>
      <c r="C15" s="79"/>
      <c r="D15" s="79"/>
      <c r="E15" s="79"/>
      <c r="F15" s="79"/>
      <c r="G15" s="190"/>
      <c r="H15" s="79"/>
      <c r="I15" s="79"/>
      <c r="J15" s="79"/>
      <c r="K15" s="79"/>
      <c r="L15" s="310"/>
      <c r="M15" s="310"/>
      <c r="N15" s="310"/>
    </row>
    <row r="16" spans="1:14" s="4" customFormat="1" x14ac:dyDescent="0.2">
      <c r="B16" s="82"/>
      <c r="C16" s="82"/>
      <c r="D16" s="82"/>
      <c r="E16" s="82"/>
      <c r="F16" s="82"/>
      <c r="G16" s="191"/>
      <c r="H16" s="82"/>
      <c r="I16" s="82"/>
      <c r="J16" s="82"/>
      <c r="K16" s="82"/>
      <c r="L16" s="310"/>
      <c r="M16" s="310"/>
      <c r="N16" s="310"/>
    </row>
    <row r="17" spans="2:14" s="4" customFormat="1" x14ac:dyDescent="0.2">
      <c r="B17" s="414"/>
      <c r="C17" s="415"/>
      <c r="D17" s="416"/>
      <c r="E17" s="294" t="s">
        <v>1100</v>
      </c>
      <c r="F17" s="295"/>
      <c r="G17" s="296"/>
      <c r="H17" s="233">
        <f>SUM(H12:H16)</f>
        <v>0</v>
      </c>
      <c r="I17" s="414"/>
      <c r="J17" s="415"/>
      <c r="K17" s="415"/>
      <c r="L17" s="415"/>
      <c r="M17" s="415"/>
      <c r="N17" s="416"/>
    </row>
    <row r="18" spans="2:14" s="4" customFormat="1" ht="14.25" customHeight="1" x14ac:dyDescent="0.2">
      <c r="B18" s="417"/>
      <c r="C18" s="418"/>
      <c r="D18" s="419"/>
      <c r="E18" s="294" t="s">
        <v>706</v>
      </c>
      <c r="F18" s="295"/>
      <c r="G18" s="296"/>
      <c r="H18" s="233">
        <f>MIN('DHW Pre-const'!$D$15,'DHW Pre-const'!$F$15)</f>
        <v>0</v>
      </c>
      <c r="I18" s="417"/>
      <c r="J18" s="418"/>
      <c r="K18" s="418"/>
      <c r="L18" s="418"/>
      <c r="M18" s="418"/>
      <c r="N18" s="419"/>
    </row>
    <row r="19" spans="2:14" s="4" customFormat="1" x14ac:dyDescent="0.2">
      <c r="B19" s="420"/>
      <c r="C19" s="421"/>
      <c r="D19" s="422"/>
      <c r="E19" s="294" t="s">
        <v>1101</v>
      </c>
      <c r="F19" s="295"/>
      <c r="G19" s="296"/>
      <c r="H19" s="234" t="str">
        <f>IF(H17&gt;H18,"Pass","Fail")</f>
        <v>Fail</v>
      </c>
      <c r="I19" s="420"/>
      <c r="J19" s="421"/>
      <c r="K19" s="421"/>
      <c r="L19" s="421"/>
      <c r="M19" s="421"/>
      <c r="N19" s="422"/>
    </row>
    <row r="20" spans="2:14" ht="14.45" customHeight="1" x14ac:dyDescent="0.2">
      <c r="B20" s="47" t="s">
        <v>802</v>
      </c>
      <c r="C20" s="95"/>
      <c r="D20" s="95"/>
      <c r="E20" s="95"/>
      <c r="F20" s="95"/>
      <c r="G20" s="95"/>
      <c r="H20" s="95"/>
      <c r="I20" s="95"/>
      <c r="J20" s="95"/>
      <c r="K20" s="96"/>
      <c r="L20" s="76"/>
      <c r="M20" s="76"/>
      <c r="N20" s="77"/>
    </row>
    <row r="21" spans="2:14" s="4" customFormat="1" x14ac:dyDescent="0.2">
      <c r="B21" s="137"/>
      <c r="C21" s="137"/>
      <c r="D21" s="137"/>
      <c r="E21" s="137"/>
      <c r="F21" s="137"/>
      <c r="G21" s="192"/>
      <c r="H21" s="137"/>
      <c r="I21" s="137"/>
      <c r="J21" s="137"/>
      <c r="K21" s="137"/>
      <c r="L21" s="309"/>
      <c r="M21" s="309"/>
      <c r="N21" s="309"/>
    </row>
    <row r="22" spans="2:14" s="4" customFormat="1" x14ac:dyDescent="0.2">
      <c r="B22" s="135"/>
      <c r="C22" s="135"/>
      <c r="D22" s="135"/>
      <c r="E22" s="135"/>
      <c r="F22" s="135"/>
      <c r="G22" s="193"/>
      <c r="H22" s="135"/>
      <c r="I22" s="135"/>
      <c r="J22" s="135"/>
      <c r="K22" s="135"/>
      <c r="L22" s="309"/>
      <c r="M22" s="309"/>
      <c r="N22" s="309"/>
    </row>
    <row r="23" spans="2:14" s="4" customFormat="1" x14ac:dyDescent="0.2">
      <c r="B23" s="135"/>
      <c r="C23" s="135"/>
      <c r="D23" s="135"/>
      <c r="E23" s="135"/>
      <c r="F23" s="135"/>
      <c r="G23" s="193"/>
      <c r="H23" s="135"/>
      <c r="I23" s="135"/>
      <c r="J23" s="135"/>
      <c r="K23" s="135"/>
      <c r="L23" s="309"/>
      <c r="M23" s="309"/>
      <c r="N23" s="309"/>
    </row>
    <row r="24" spans="2:14" s="4" customFormat="1" x14ac:dyDescent="0.2">
      <c r="B24" s="135"/>
      <c r="C24" s="135"/>
      <c r="D24" s="135"/>
      <c r="E24" s="135"/>
      <c r="F24" s="135"/>
      <c r="G24" s="193"/>
      <c r="H24" s="135"/>
      <c r="I24" s="135"/>
      <c r="J24" s="135"/>
      <c r="K24" s="135"/>
      <c r="L24" s="309"/>
      <c r="M24" s="309"/>
      <c r="N24" s="309"/>
    </row>
    <row r="25" spans="2:14" s="4" customFormat="1" x14ac:dyDescent="0.2">
      <c r="B25" s="138"/>
      <c r="C25" s="138"/>
      <c r="D25" s="138"/>
      <c r="E25" s="138"/>
      <c r="F25" s="138"/>
      <c r="G25" s="194"/>
      <c r="H25" s="138"/>
      <c r="I25" s="138"/>
      <c r="J25" s="138"/>
      <c r="K25" s="138"/>
      <c r="L25" s="309"/>
      <c r="M25" s="309"/>
      <c r="N25" s="309"/>
    </row>
    <row r="26" spans="2:14" s="4" customFormat="1" x14ac:dyDescent="0.2">
      <c r="B26" s="414"/>
      <c r="C26" s="415"/>
      <c r="D26" s="416"/>
      <c r="E26" s="294" t="s">
        <v>1100</v>
      </c>
      <c r="F26" s="295"/>
      <c r="G26" s="296"/>
      <c r="H26" s="233">
        <f>SUM(H21:H25)</f>
        <v>0</v>
      </c>
      <c r="I26" s="414"/>
      <c r="J26" s="415"/>
      <c r="K26" s="415"/>
      <c r="L26" s="415"/>
      <c r="M26" s="415"/>
      <c r="N26" s="416"/>
    </row>
    <row r="27" spans="2:14" s="4" customFormat="1" ht="14.25" customHeight="1" x14ac:dyDescent="0.2">
      <c r="B27" s="417"/>
      <c r="C27" s="418"/>
      <c r="D27" s="419"/>
      <c r="E27" s="294" t="s">
        <v>706</v>
      </c>
      <c r="F27" s="295"/>
      <c r="G27" s="296"/>
      <c r="H27" s="233">
        <f>MIN('DHW Pre-const'!$D$15,'DHW Pre-const'!$F$15)</f>
        <v>0</v>
      </c>
      <c r="I27" s="417"/>
      <c r="J27" s="418"/>
      <c r="K27" s="418"/>
      <c r="L27" s="418"/>
      <c r="M27" s="418"/>
      <c r="N27" s="419"/>
    </row>
    <row r="28" spans="2:14" s="4" customFormat="1" x14ac:dyDescent="0.2">
      <c r="B28" s="420"/>
      <c r="C28" s="421"/>
      <c r="D28" s="422"/>
      <c r="E28" s="294" t="s">
        <v>1101</v>
      </c>
      <c r="F28" s="295"/>
      <c r="G28" s="296"/>
      <c r="H28" s="234" t="str">
        <f>IF(H26&gt;H27,"Pass","Fail")</f>
        <v>Fail</v>
      </c>
      <c r="I28" s="420"/>
      <c r="J28" s="421"/>
      <c r="K28" s="421"/>
      <c r="L28" s="421"/>
      <c r="M28" s="421"/>
      <c r="N28" s="422"/>
    </row>
    <row r="29" spans="2:14" ht="14.45" customHeight="1" x14ac:dyDescent="0.2">
      <c r="B29" s="47" t="s">
        <v>675</v>
      </c>
      <c r="C29" s="95"/>
      <c r="D29" s="95"/>
      <c r="E29" s="95"/>
      <c r="F29" s="95"/>
      <c r="G29" s="95"/>
      <c r="H29" s="95"/>
      <c r="I29" s="95"/>
      <c r="J29" s="95"/>
      <c r="K29" s="96"/>
      <c r="L29" s="76"/>
      <c r="M29" s="76"/>
      <c r="N29" s="77"/>
    </row>
    <row r="30" spans="2:14" s="4" customFormat="1" x14ac:dyDescent="0.2">
      <c r="B30" s="81"/>
      <c r="C30" s="81"/>
      <c r="D30" s="81"/>
      <c r="E30" s="81"/>
      <c r="F30" s="81"/>
      <c r="G30" s="168"/>
      <c r="H30" s="81"/>
      <c r="I30" s="81"/>
      <c r="J30" s="81"/>
      <c r="K30" s="81"/>
      <c r="L30" s="310"/>
      <c r="M30" s="310"/>
      <c r="N30" s="310"/>
    </row>
    <row r="31" spans="2:14" s="4" customFormat="1" x14ac:dyDescent="0.2">
      <c r="B31" s="79"/>
      <c r="C31" s="79"/>
      <c r="D31" s="79"/>
      <c r="E31" s="79"/>
      <c r="F31" s="79"/>
      <c r="G31" s="190"/>
      <c r="H31" s="79"/>
      <c r="I31" s="79"/>
      <c r="J31" s="79"/>
      <c r="K31" s="79"/>
      <c r="L31" s="310"/>
      <c r="M31" s="310"/>
      <c r="N31" s="310"/>
    </row>
    <row r="32" spans="2:14" s="4" customFormat="1" x14ac:dyDescent="0.2">
      <c r="B32" s="79"/>
      <c r="C32" s="79"/>
      <c r="D32" s="79"/>
      <c r="E32" s="79"/>
      <c r="F32" s="79"/>
      <c r="G32" s="190"/>
      <c r="H32" s="79"/>
      <c r="I32" s="79"/>
      <c r="J32" s="79"/>
      <c r="K32" s="79"/>
      <c r="L32" s="310"/>
      <c r="M32" s="310"/>
      <c r="N32" s="310"/>
    </row>
    <row r="33" spans="2:14" s="4" customFormat="1" x14ac:dyDescent="0.2">
      <c r="B33" s="79"/>
      <c r="C33" s="79"/>
      <c r="D33" s="79"/>
      <c r="E33" s="79"/>
      <c r="F33" s="79"/>
      <c r="G33" s="190"/>
      <c r="H33" s="79"/>
      <c r="I33" s="79"/>
      <c r="J33" s="79"/>
      <c r="K33" s="79"/>
      <c r="L33" s="310"/>
      <c r="M33" s="310"/>
      <c r="N33" s="310"/>
    </row>
    <row r="34" spans="2:14" s="4" customFormat="1" x14ac:dyDescent="0.2">
      <c r="B34" s="79"/>
      <c r="C34" s="79"/>
      <c r="D34" s="79"/>
      <c r="E34" s="79"/>
      <c r="F34" s="79"/>
      <c r="G34" s="190"/>
      <c r="H34" s="79"/>
      <c r="I34" s="79"/>
      <c r="J34" s="79"/>
      <c r="K34" s="79"/>
      <c r="L34" s="310"/>
      <c r="M34" s="310"/>
      <c r="N34" s="310"/>
    </row>
    <row r="35" spans="2:14" s="4" customFormat="1" x14ac:dyDescent="0.2">
      <c r="B35" s="414"/>
      <c r="C35" s="415"/>
      <c r="D35" s="416"/>
      <c r="E35" s="294" t="s">
        <v>1100</v>
      </c>
      <c r="F35" s="295"/>
      <c r="G35" s="296"/>
      <c r="H35" s="233">
        <f>SUM(H30:H34)</f>
        <v>0</v>
      </c>
      <c r="I35" s="414"/>
      <c r="J35" s="415"/>
      <c r="K35" s="415"/>
      <c r="L35" s="415"/>
      <c r="M35" s="415"/>
      <c r="N35" s="416"/>
    </row>
    <row r="36" spans="2:14" s="4" customFormat="1" ht="14.25" customHeight="1" x14ac:dyDescent="0.2">
      <c r="B36" s="417"/>
      <c r="C36" s="418"/>
      <c r="D36" s="419"/>
      <c r="E36" s="294" t="s">
        <v>706</v>
      </c>
      <c r="F36" s="295"/>
      <c r="G36" s="296"/>
      <c r="H36" s="233">
        <f>MIN('DHW Pre-const'!$D$15,'DHW Pre-const'!$F$15)</f>
        <v>0</v>
      </c>
      <c r="I36" s="417"/>
      <c r="J36" s="418"/>
      <c r="K36" s="418"/>
      <c r="L36" s="418"/>
      <c r="M36" s="418"/>
      <c r="N36" s="419"/>
    </row>
    <row r="37" spans="2:14" s="4" customFormat="1" x14ac:dyDescent="0.2">
      <c r="B37" s="420"/>
      <c r="C37" s="421"/>
      <c r="D37" s="422"/>
      <c r="E37" s="294" t="s">
        <v>1101</v>
      </c>
      <c r="F37" s="295"/>
      <c r="G37" s="296"/>
      <c r="H37" s="234" t="str">
        <f>IF(H35&gt;H36,"Pass","Fail")</f>
        <v>Fail</v>
      </c>
      <c r="I37" s="420"/>
      <c r="J37" s="421"/>
      <c r="K37" s="421"/>
      <c r="L37" s="421"/>
      <c r="M37" s="421"/>
      <c r="N37" s="422"/>
    </row>
    <row r="38" spans="2:14" ht="14.45" customHeight="1" x14ac:dyDescent="0.2">
      <c r="B38" s="47" t="s">
        <v>803</v>
      </c>
      <c r="C38" s="95"/>
      <c r="D38" s="95"/>
      <c r="E38" s="95"/>
      <c r="F38" s="95"/>
      <c r="G38" s="95"/>
      <c r="H38" s="95"/>
      <c r="I38" s="95"/>
      <c r="J38" s="95"/>
      <c r="K38" s="96"/>
      <c r="L38" s="76"/>
      <c r="M38" s="76"/>
      <c r="N38" s="77"/>
    </row>
    <row r="39" spans="2:14" s="4" customFormat="1" x14ac:dyDescent="0.2">
      <c r="B39" s="137"/>
      <c r="C39" s="137"/>
      <c r="D39" s="137"/>
      <c r="E39" s="137"/>
      <c r="F39" s="137"/>
      <c r="G39" s="192"/>
      <c r="H39" s="137"/>
      <c r="I39" s="137"/>
      <c r="J39" s="137"/>
      <c r="K39" s="137"/>
      <c r="L39" s="309"/>
      <c r="M39" s="309"/>
      <c r="N39" s="309"/>
    </row>
    <row r="40" spans="2:14" s="4" customFormat="1" x14ac:dyDescent="0.2">
      <c r="B40" s="135"/>
      <c r="C40" s="135"/>
      <c r="D40" s="135"/>
      <c r="E40" s="135"/>
      <c r="F40" s="135"/>
      <c r="G40" s="193"/>
      <c r="H40" s="135"/>
      <c r="I40" s="135"/>
      <c r="J40" s="135"/>
      <c r="K40" s="135"/>
      <c r="L40" s="309"/>
      <c r="M40" s="309"/>
      <c r="N40" s="309"/>
    </row>
    <row r="41" spans="2:14" s="4" customFormat="1" x14ac:dyDescent="0.2">
      <c r="B41" s="135"/>
      <c r="C41" s="135"/>
      <c r="D41" s="135"/>
      <c r="E41" s="135"/>
      <c r="F41" s="135"/>
      <c r="G41" s="193"/>
      <c r="H41" s="135"/>
      <c r="I41" s="135"/>
      <c r="J41" s="135"/>
      <c r="K41" s="135"/>
      <c r="L41" s="309"/>
      <c r="M41" s="309"/>
      <c r="N41" s="309"/>
    </row>
    <row r="42" spans="2:14" s="4" customFormat="1" x14ac:dyDescent="0.2">
      <c r="B42" s="135"/>
      <c r="C42" s="135"/>
      <c r="D42" s="135"/>
      <c r="E42" s="135"/>
      <c r="F42" s="135"/>
      <c r="G42" s="193"/>
      <c r="H42" s="135"/>
      <c r="I42" s="135"/>
      <c r="J42" s="135"/>
      <c r="K42" s="135"/>
      <c r="L42" s="309"/>
      <c r="M42" s="309"/>
      <c r="N42" s="309"/>
    </row>
    <row r="43" spans="2:14" s="4" customFormat="1" x14ac:dyDescent="0.2">
      <c r="B43" s="135"/>
      <c r="C43" s="135"/>
      <c r="D43" s="135"/>
      <c r="E43" s="135"/>
      <c r="F43" s="135"/>
      <c r="G43" s="193"/>
      <c r="H43" s="135"/>
      <c r="I43" s="135"/>
      <c r="J43" s="135"/>
      <c r="K43" s="135"/>
      <c r="L43" s="309"/>
      <c r="M43" s="309"/>
      <c r="N43" s="309"/>
    </row>
    <row r="44" spans="2:14" s="4" customFormat="1" x14ac:dyDescent="0.2">
      <c r="B44" s="414"/>
      <c r="C44" s="415"/>
      <c r="D44" s="416"/>
      <c r="E44" s="294" t="s">
        <v>1100</v>
      </c>
      <c r="F44" s="295"/>
      <c r="G44" s="296"/>
      <c r="H44" s="233">
        <f>SUM(H39:H43)</f>
        <v>0</v>
      </c>
      <c r="I44" s="414"/>
      <c r="J44" s="415"/>
      <c r="K44" s="415"/>
      <c r="L44" s="415"/>
      <c r="M44" s="415"/>
      <c r="N44" s="416"/>
    </row>
    <row r="45" spans="2:14" s="4" customFormat="1" ht="14.25" customHeight="1" x14ac:dyDescent="0.2">
      <c r="B45" s="417"/>
      <c r="C45" s="418"/>
      <c r="D45" s="419"/>
      <c r="E45" s="294" t="s">
        <v>706</v>
      </c>
      <c r="F45" s="295"/>
      <c r="G45" s="296"/>
      <c r="H45" s="233">
        <f>MIN('DHW Pre-const'!$D$15,'DHW Pre-const'!$F$15)</f>
        <v>0</v>
      </c>
      <c r="I45" s="417"/>
      <c r="J45" s="418"/>
      <c r="K45" s="418"/>
      <c r="L45" s="418"/>
      <c r="M45" s="418"/>
      <c r="N45" s="419"/>
    </row>
    <row r="46" spans="2:14" s="4" customFormat="1" x14ac:dyDescent="0.2">
      <c r="B46" s="420"/>
      <c r="C46" s="421"/>
      <c r="D46" s="422"/>
      <c r="E46" s="294" t="s">
        <v>1101</v>
      </c>
      <c r="F46" s="295"/>
      <c r="G46" s="296"/>
      <c r="H46" s="234" t="str">
        <f>IF(H44&gt;H45,"Pass","Fail")</f>
        <v>Fail</v>
      </c>
      <c r="I46" s="420"/>
      <c r="J46" s="421"/>
      <c r="K46" s="421"/>
      <c r="L46" s="421"/>
      <c r="M46" s="421"/>
      <c r="N46" s="422"/>
    </row>
    <row r="48" spans="2:14" ht="15.75" x14ac:dyDescent="0.2">
      <c r="B48" s="286" t="s">
        <v>847</v>
      </c>
      <c r="C48" s="287"/>
      <c r="D48" s="287"/>
      <c r="E48" s="287"/>
      <c r="F48" s="287"/>
      <c r="G48" s="288"/>
    </row>
    <row r="49" spans="2:16" x14ac:dyDescent="0.2">
      <c r="B49" s="78" t="s">
        <v>630</v>
      </c>
      <c r="C49" s="76"/>
      <c r="D49" s="76"/>
      <c r="E49" s="76"/>
      <c r="F49" s="76"/>
      <c r="G49" s="77"/>
    </row>
    <row r="50" spans="2:16" x14ac:dyDescent="0.2">
      <c r="B50" s="38" t="s">
        <v>94</v>
      </c>
      <c r="C50" s="38" t="s">
        <v>848</v>
      </c>
      <c r="D50" s="37" t="s">
        <v>849</v>
      </c>
      <c r="E50" s="147" t="s">
        <v>850</v>
      </c>
      <c r="F50" s="283" t="s">
        <v>104</v>
      </c>
      <c r="G50" s="284"/>
    </row>
    <row r="51" spans="2:16" s="4" customFormat="1" x14ac:dyDescent="0.2">
      <c r="B51" s="157"/>
      <c r="C51" s="174"/>
      <c r="D51" s="174"/>
      <c r="E51" s="181">
        <f>C51+D51</f>
        <v>0</v>
      </c>
      <c r="F51" s="273"/>
      <c r="G51" s="274"/>
    </row>
    <row r="52" spans="2:16" s="4" customFormat="1" x14ac:dyDescent="0.2">
      <c r="B52" s="157"/>
      <c r="C52" s="174"/>
      <c r="D52" s="174"/>
      <c r="E52" s="181">
        <f t="shared" ref="E52:E57" si="0">C52+D52</f>
        <v>0</v>
      </c>
      <c r="F52" s="273"/>
      <c r="G52" s="274"/>
    </row>
    <row r="53" spans="2:16" s="4" customFormat="1" x14ac:dyDescent="0.2">
      <c r="B53" s="157"/>
      <c r="C53" s="174"/>
      <c r="D53" s="174"/>
      <c r="E53" s="181">
        <f t="shared" si="0"/>
        <v>0</v>
      </c>
      <c r="F53" s="273"/>
      <c r="G53" s="274"/>
    </row>
    <row r="54" spans="2:16" s="4" customFormat="1" x14ac:dyDescent="0.2">
      <c r="B54" s="157"/>
      <c r="C54" s="174"/>
      <c r="D54" s="174"/>
      <c r="E54" s="181">
        <f t="shared" si="0"/>
        <v>0</v>
      </c>
      <c r="F54" s="273"/>
      <c r="G54" s="274"/>
    </row>
    <row r="55" spans="2:16" s="4" customFormat="1" x14ac:dyDescent="0.2">
      <c r="B55" s="157"/>
      <c r="C55" s="174"/>
      <c r="D55" s="174"/>
      <c r="E55" s="181">
        <f t="shared" si="0"/>
        <v>0</v>
      </c>
      <c r="F55" s="273"/>
      <c r="G55" s="274"/>
    </row>
    <row r="56" spans="2:16" s="4" customFormat="1" x14ac:dyDescent="0.2">
      <c r="B56" s="157"/>
      <c r="C56" s="174"/>
      <c r="D56" s="174"/>
      <c r="E56" s="181">
        <f t="shared" si="0"/>
        <v>0</v>
      </c>
      <c r="F56" s="273"/>
      <c r="G56" s="274"/>
    </row>
    <row r="57" spans="2:16" s="4" customFormat="1" x14ac:dyDescent="0.2">
      <c r="B57" s="157"/>
      <c r="C57" s="174"/>
      <c r="D57" s="174"/>
      <c r="E57" s="181">
        <f t="shared" si="0"/>
        <v>0</v>
      </c>
      <c r="F57" s="273"/>
      <c r="G57" s="274"/>
    </row>
    <row r="59" spans="2:16" ht="15.75" x14ac:dyDescent="0.2">
      <c r="B59" s="304" t="s">
        <v>885</v>
      </c>
      <c r="C59" s="304"/>
      <c r="D59" s="304"/>
      <c r="E59" s="304"/>
      <c r="F59" s="304"/>
      <c r="G59" s="304"/>
      <c r="H59" s="304"/>
      <c r="I59" s="304"/>
      <c r="J59" s="304"/>
      <c r="K59" s="304"/>
      <c r="L59" s="304"/>
      <c r="M59" s="304"/>
      <c r="N59" s="304"/>
      <c r="O59" s="304"/>
      <c r="P59" s="304"/>
    </row>
    <row r="60" spans="2:16" ht="15" x14ac:dyDescent="0.25">
      <c r="B60" s="305" t="s">
        <v>725</v>
      </c>
      <c r="C60" s="305"/>
      <c r="D60" s="305"/>
      <c r="E60" s="305"/>
      <c r="F60" s="305"/>
      <c r="G60" s="305"/>
      <c r="H60" s="305"/>
      <c r="I60" s="305"/>
      <c r="J60" s="305"/>
      <c r="K60" s="305"/>
      <c r="L60" s="305"/>
      <c r="M60" s="305"/>
      <c r="N60" s="305"/>
      <c r="O60" s="305"/>
      <c r="P60" s="305"/>
    </row>
    <row r="61" spans="2:16" x14ac:dyDescent="0.2">
      <c r="B61" s="306" t="s">
        <v>1089</v>
      </c>
      <c r="C61" s="306"/>
      <c r="D61" s="306"/>
      <c r="E61" s="306"/>
      <c r="F61" s="306"/>
      <c r="G61" s="306"/>
      <c r="H61" s="306"/>
      <c r="I61" s="306"/>
      <c r="J61" s="306"/>
      <c r="K61" s="306"/>
      <c r="L61" s="306"/>
      <c r="M61" s="306"/>
      <c r="N61" s="306"/>
      <c r="O61" s="306"/>
      <c r="P61" s="306"/>
    </row>
    <row r="62" spans="2:16" x14ac:dyDescent="0.2">
      <c r="B62" s="383" t="s">
        <v>1080</v>
      </c>
      <c r="C62" s="383"/>
      <c r="D62" s="383"/>
      <c r="E62" s="383"/>
      <c r="F62" s="383"/>
      <c r="G62" s="383"/>
      <c r="H62" s="383"/>
      <c r="I62" s="383"/>
      <c r="J62" s="383"/>
      <c r="K62" s="383"/>
      <c r="L62" s="383"/>
      <c r="M62" s="383"/>
      <c r="N62" s="383"/>
      <c r="O62" s="383"/>
      <c r="P62" s="383"/>
    </row>
    <row r="63" spans="2:16" x14ac:dyDescent="0.2">
      <c r="B63" s="40" t="s">
        <v>607</v>
      </c>
      <c r="C63" s="308" t="s">
        <v>886</v>
      </c>
      <c r="D63" s="308"/>
      <c r="E63" s="308"/>
      <c r="F63" s="308" t="s">
        <v>887</v>
      </c>
      <c r="G63" s="308"/>
      <c r="H63" s="308"/>
      <c r="I63" s="388" t="s">
        <v>888</v>
      </c>
      <c r="J63" s="389"/>
      <c r="K63" s="388" t="s">
        <v>889</v>
      </c>
      <c r="L63" s="389"/>
      <c r="M63" s="40" t="s">
        <v>890</v>
      </c>
      <c r="N63" s="388" t="s">
        <v>891</v>
      </c>
      <c r="O63" s="390"/>
      <c r="P63" s="389"/>
    </row>
    <row r="64" spans="2:16" ht="63" customHeight="1" x14ac:dyDescent="0.2">
      <c r="B64" s="228" t="s">
        <v>894</v>
      </c>
      <c r="C64" s="298" t="s">
        <v>895</v>
      </c>
      <c r="D64" s="299"/>
      <c r="E64" s="300"/>
      <c r="F64" s="298" t="s">
        <v>907</v>
      </c>
      <c r="G64" s="299"/>
      <c r="H64" s="300"/>
      <c r="I64" s="298" t="s">
        <v>915</v>
      </c>
      <c r="J64" s="299"/>
      <c r="K64" s="423" t="s">
        <v>930</v>
      </c>
      <c r="L64" s="424"/>
      <c r="M64" s="135"/>
      <c r="N64" s="301"/>
      <c r="O64" s="302"/>
      <c r="P64" s="303"/>
    </row>
    <row r="65" spans="2:16" ht="63" customHeight="1" x14ac:dyDescent="0.2">
      <c r="B65" s="425" t="s">
        <v>896</v>
      </c>
      <c r="C65" s="298" t="s">
        <v>897</v>
      </c>
      <c r="D65" s="299"/>
      <c r="E65" s="300"/>
      <c r="F65" s="298" t="s">
        <v>908</v>
      </c>
      <c r="G65" s="299"/>
      <c r="H65" s="300"/>
      <c r="I65" s="298" t="s">
        <v>893</v>
      </c>
      <c r="J65" s="299"/>
      <c r="K65" s="298" t="s">
        <v>930</v>
      </c>
      <c r="L65" s="299"/>
      <c r="M65" s="135"/>
      <c r="N65" s="301"/>
      <c r="O65" s="302"/>
      <c r="P65" s="303"/>
    </row>
    <row r="66" spans="2:16" ht="63" customHeight="1" x14ac:dyDescent="0.2">
      <c r="B66" s="425"/>
      <c r="C66" s="298" t="s">
        <v>898</v>
      </c>
      <c r="D66" s="299"/>
      <c r="E66" s="300"/>
      <c r="F66" s="298" t="s">
        <v>909</v>
      </c>
      <c r="G66" s="299"/>
      <c r="H66" s="300"/>
      <c r="I66" s="298" t="s">
        <v>893</v>
      </c>
      <c r="J66" s="299"/>
      <c r="K66" s="298" t="s">
        <v>930</v>
      </c>
      <c r="L66" s="299"/>
      <c r="M66" s="135"/>
      <c r="N66" s="301"/>
      <c r="O66" s="302"/>
      <c r="P66" s="303"/>
    </row>
    <row r="67" spans="2:16" ht="63" customHeight="1" x14ac:dyDescent="0.2">
      <c r="B67" s="425"/>
      <c r="C67" s="298" t="s">
        <v>899</v>
      </c>
      <c r="D67" s="299"/>
      <c r="E67" s="300"/>
      <c r="F67" s="298" t="s">
        <v>910</v>
      </c>
      <c r="G67" s="299"/>
      <c r="H67" s="300"/>
      <c r="I67" s="298" t="s">
        <v>916</v>
      </c>
      <c r="J67" s="299"/>
      <c r="K67" s="298" t="s">
        <v>930</v>
      </c>
      <c r="L67" s="299"/>
      <c r="M67" s="135"/>
      <c r="N67" s="301"/>
      <c r="O67" s="302"/>
      <c r="P67" s="303"/>
    </row>
    <row r="68" spans="2:16" ht="63" customHeight="1" x14ac:dyDescent="0.2">
      <c r="B68" s="425" t="s">
        <v>900</v>
      </c>
      <c r="C68" s="298" t="s">
        <v>901</v>
      </c>
      <c r="D68" s="299"/>
      <c r="E68" s="300"/>
      <c r="F68" s="298" t="s">
        <v>911</v>
      </c>
      <c r="G68" s="299"/>
      <c r="H68" s="300"/>
      <c r="I68" s="298" t="s">
        <v>917</v>
      </c>
      <c r="J68" s="299"/>
      <c r="K68" s="298" t="s">
        <v>947</v>
      </c>
      <c r="L68" s="299"/>
      <c r="M68" s="135"/>
      <c r="N68" s="301"/>
      <c r="O68" s="302"/>
      <c r="P68" s="303"/>
    </row>
    <row r="69" spans="2:16" ht="135.75" customHeight="1" x14ac:dyDescent="0.2">
      <c r="B69" s="425"/>
      <c r="C69" s="298" t="s">
        <v>902</v>
      </c>
      <c r="D69" s="299"/>
      <c r="E69" s="300"/>
      <c r="F69" s="298" t="s">
        <v>923</v>
      </c>
      <c r="G69" s="299"/>
      <c r="H69" s="300"/>
      <c r="I69" s="298" t="s">
        <v>918</v>
      </c>
      <c r="J69" s="299"/>
      <c r="K69" s="298" t="s">
        <v>1113</v>
      </c>
      <c r="L69" s="299"/>
      <c r="M69" s="135"/>
      <c r="N69" s="301"/>
      <c r="O69" s="302"/>
      <c r="P69" s="303"/>
    </row>
    <row r="70" spans="2:16" ht="99.75" customHeight="1" x14ac:dyDescent="0.2">
      <c r="B70" s="425"/>
      <c r="C70" s="298" t="s">
        <v>903</v>
      </c>
      <c r="D70" s="299"/>
      <c r="E70" s="300"/>
      <c r="F70" s="298" t="s">
        <v>924</v>
      </c>
      <c r="G70" s="299"/>
      <c r="H70" s="300"/>
      <c r="I70" s="298" t="s">
        <v>918</v>
      </c>
      <c r="J70" s="299"/>
      <c r="K70" s="298" t="s">
        <v>930</v>
      </c>
      <c r="L70" s="299"/>
      <c r="M70" s="135"/>
      <c r="N70" s="301"/>
      <c r="O70" s="302"/>
      <c r="P70" s="303"/>
    </row>
    <row r="71" spans="2:16" ht="96.75" customHeight="1" x14ac:dyDescent="0.2">
      <c r="B71" s="425"/>
      <c r="C71" s="298" t="s">
        <v>1132</v>
      </c>
      <c r="D71" s="299"/>
      <c r="E71" s="300"/>
      <c r="F71" s="298" t="s">
        <v>912</v>
      </c>
      <c r="G71" s="299"/>
      <c r="H71" s="300"/>
      <c r="I71" s="298" t="s">
        <v>919</v>
      </c>
      <c r="J71" s="299"/>
      <c r="K71" s="298" t="s">
        <v>930</v>
      </c>
      <c r="L71" s="299"/>
      <c r="M71" s="135"/>
      <c r="N71" s="301"/>
      <c r="O71" s="302"/>
      <c r="P71" s="303"/>
    </row>
    <row r="72" spans="2:16" ht="96.75" customHeight="1" x14ac:dyDescent="0.2">
      <c r="B72" s="425"/>
      <c r="C72" s="298" t="s">
        <v>1133</v>
      </c>
      <c r="D72" s="299"/>
      <c r="E72" s="300"/>
      <c r="F72" s="298" t="s">
        <v>925</v>
      </c>
      <c r="G72" s="299"/>
      <c r="H72" s="300"/>
      <c r="I72" s="298" t="s">
        <v>920</v>
      </c>
      <c r="J72" s="299"/>
      <c r="K72" s="298" t="s">
        <v>930</v>
      </c>
      <c r="L72" s="299"/>
      <c r="M72" s="135"/>
      <c r="N72" s="301"/>
      <c r="O72" s="302"/>
      <c r="P72" s="303"/>
    </row>
    <row r="73" spans="2:16" ht="96.75" customHeight="1" x14ac:dyDescent="0.2">
      <c r="B73" s="425"/>
      <c r="C73" s="298" t="s">
        <v>904</v>
      </c>
      <c r="D73" s="299"/>
      <c r="E73" s="300"/>
      <c r="F73" s="298" t="s">
        <v>913</v>
      </c>
      <c r="G73" s="299"/>
      <c r="H73" s="300"/>
      <c r="I73" s="298" t="s">
        <v>921</v>
      </c>
      <c r="J73" s="299"/>
      <c r="K73" s="298" t="s">
        <v>930</v>
      </c>
      <c r="L73" s="299"/>
      <c r="M73" s="135"/>
      <c r="N73" s="301"/>
      <c r="O73" s="302"/>
      <c r="P73" s="303"/>
    </row>
    <row r="74" spans="2:16" ht="96.75" customHeight="1" x14ac:dyDescent="0.2">
      <c r="B74" s="425"/>
      <c r="C74" s="298" t="s">
        <v>905</v>
      </c>
      <c r="D74" s="299"/>
      <c r="E74" s="300"/>
      <c r="F74" s="298" t="s">
        <v>914</v>
      </c>
      <c r="G74" s="299"/>
      <c r="H74" s="300"/>
      <c r="I74" s="298" t="s">
        <v>922</v>
      </c>
      <c r="J74" s="299"/>
      <c r="K74" s="298" t="s">
        <v>947</v>
      </c>
      <c r="L74" s="299"/>
      <c r="M74" s="135"/>
      <c r="N74" s="301"/>
      <c r="O74" s="302"/>
      <c r="P74" s="303"/>
    </row>
    <row r="75" spans="2:16" ht="96.75" customHeight="1" x14ac:dyDescent="0.2">
      <c r="B75" s="425"/>
      <c r="C75" s="298" t="s">
        <v>906</v>
      </c>
      <c r="D75" s="299"/>
      <c r="E75" s="300"/>
      <c r="F75" s="298" t="s">
        <v>892</v>
      </c>
      <c r="G75" s="299"/>
      <c r="H75" s="300"/>
      <c r="I75" s="298" t="s">
        <v>922</v>
      </c>
      <c r="J75" s="299"/>
      <c r="K75" s="298" t="s">
        <v>947</v>
      </c>
      <c r="L75" s="299"/>
      <c r="M75" s="135"/>
      <c r="N75" s="301"/>
      <c r="O75" s="302"/>
      <c r="P75" s="303"/>
    </row>
  </sheetData>
  <sheetProtection algorithmName="SHA-512" hashValue="87ek1zJA9eOlsABTec5RzLPy9HJUN9mnWd7rKOSzF/MfBWT1lb3r1VT354uxI4hRSXDjTrI61hpc1hJy3oV0eg==" saltValue="hKy1Z7OuqBVShJuiF2L3OQ==" spinCount="100000" sheet="1" formatColumns="0" formatRows="0" insertRows="0"/>
  <mergeCells count="136">
    <mergeCell ref="B65:B67"/>
    <mergeCell ref="B68:B75"/>
    <mergeCell ref="I65:J65"/>
    <mergeCell ref="I67:J67"/>
    <mergeCell ref="I69:J69"/>
    <mergeCell ref="K65:L65"/>
    <mergeCell ref="K67:L67"/>
    <mergeCell ref="K69:L69"/>
    <mergeCell ref="C65:E65"/>
    <mergeCell ref="C67:E67"/>
    <mergeCell ref="C69:E69"/>
    <mergeCell ref="F65:H65"/>
    <mergeCell ref="F67:H67"/>
    <mergeCell ref="F69:H69"/>
    <mergeCell ref="C75:E75"/>
    <mergeCell ref="F75:H75"/>
    <mergeCell ref="I75:J75"/>
    <mergeCell ref="K75:L75"/>
    <mergeCell ref="C72:E72"/>
    <mergeCell ref="F72:H72"/>
    <mergeCell ref="I72:J72"/>
    <mergeCell ref="K72:L72"/>
    <mergeCell ref="N75:P75"/>
    <mergeCell ref="C74:E74"/>
    <mergeCell ref="F74:H74"/>
    <mergeCell ref="I74:J74"/>
    <mergeCell ref="K74:L74"/>
    <mergeCell ref="N74:P74"/>
    <mergeCell ref="C73:E73"/>
    <mergeCell ref="F73:H73"/>
    <mergeCell ref="I73:J73"/>
    <mergeCell ref="K73:L73"/>
    <mergeCell ref="N73:P73"/>
    <mergeCell ref="N72:P72"/>
    <mergeCell ref="K70:L70"/>
    <mergeCell ref="N70:P70"/>
    <mergeCell ref="C71:E71"/>
    <mergeCell ref="F71:H71"/>
    <mergeCell ref="I71:J71"/>
    <mergeCell ref="K71:L71"/>
    <mergeCell ref="N71:P71"/>
    <mergeCell ref="N68:P68"/>
    <mergeCell ref="N69:P69"/>
    <mergeCell ref="C68:E68"/>
    <mergeCell ref="F68:H68"/>
    <mergeCell ref="I68:J68"/>
    <mergeCell ref="K68:L68"/>
    <mergeCell ref="C70:E70"/>
    <mergeCell ref="F70:H70"/>
    <mergeCell ref="I70:J70"/>
    <mergeCell ref="N66:P66"/>
    <mergeCell ref="N67:P67"/>
    <mergeCell ref="N64:P64"/>
    <mergeCell ref="N65:P65"/>
    <mergeCell ref="C64:E64"/>
    <mergeCell ref="F64:H64"/>
    <mergeCell ref="I64:J64"/>
    <mergeCell ref="K64:L64"/>
    <mergeCell ref="C66:E66"/>
    <mergeCell ref="F66:H66"/>
    <mergeCell ref="I66:J66"/>
    <mergeCell ref="K66:L66"/>
    <mergeCell ref="B60:P60"/>
    <mergeCell ref="B61:P61"/>
    <mergeCell ref="C63:E63"/>
    <mergeCell ref="F63:H63"/>
    <mergeCell ref="I63:J63"/>
    <mergeCell ref="K63:L63"/>
    <mergeCell ref="N63:P63"/>
    <mergeCell ref="F57:G57"/>
    <mergeCell ref="B62:P62"/>
    <mergeCell ref="L41:N41"/>
    <mergeCell ref="L42:N42"/>
    <mergeCell ref="L43:N43"/>
    <mergeCell ref="L30:N30"/>
    <mergeCell ref="L31:N31"/>
    <mergeCell ref="L32:N32"/>
    <mergeCell ref="L33:N33"/>
    <mergeCell ref="L34:N34"/>
    <mergeCell ref="B59:P59"/>
    <mergeCell ref="F56:G56"/>
    <mergeCell ref="B48:G48"/>
    <mergeCell ref="F50:G50"/>
    <mergeCell ref="F51:G51"/>
    <mergeCell ref="F52:G52"/>
    <mergeCell ref="F53:G53"/>
    <mergeCell ref="F54:G54"/>
    <mergeCell ref="F55:G55"/>
    <mergeCell ref="B44:D46"/>
    <mergeCell ref="E44:G44"/>
    <mergeCell ref="I44:N46"/>
    <mergeCell ref="E45:G45"/>
    <mergeCell ref="E46:G46"/>
    <mergeCell ref="J9:J10"/>
    <mergeCell ref="K9:K10"/>
    <mergeCell ref="B7:B10"/>
    <mergeCell ref="D7:D10"/>
    <mergeCell ref="F7:F10"/>
    <mergeCell ref="G7:G10"/>
    <mergeCell ref="H7:H10"/>
    <mergeCell ref="I7:I10"/>
    <mergeCell ref="J7:K8"/>
    <mergeCell ref="B2:N2"/>
    <mergeCell ref="B3:N3"/>
    <mergeCell ref="B4:N4"/>
    <mergeCell ref="L39:N39"/>
    <mergeCell ref="L40:N40"/>
    <mergeCell ref="L21:N21"/>
    <mergeCell ref="L22:N22"/>
    <mergeCell ref="L23:N23"/>
    <mergeCell ref="L24:N24"/>
    <mergeCell ref="L25:N25"/>
    <mergeCell ref="L12:N12"/>
    <mergeCell ref="L13:N13"/>
    <mergeCell ref="L14:N14"/>
    <mergeCell ref="L15:N15"/>
    <mergeCell ref="L16:N16"/>
    <mergeCell ref="E7:E10"/>
    <mergeCell ref="L7:N10"/>
    <mergeCell ref="B6:N6"/>
    <mergeCell ref="E17:G17"/>
    <mergeCell ref="E18:G18"/>
    <mergeCell ref="E19:G19"/>
    <mergeCell ref="B17:D19"/>
    <mergeCell ref="I17:N19"/>
    <mergeCell ref="C8:C10"/>
    <mergeCell ref="B26:D28"/>
    <mergeCell ref="E26:G26"/>
    <mergeCell ref="I26:N28"/>
    <mergeCell ref="E27:G27"/>
    <mergeCell ref="E28:G28"/>
    <mergeCell ref="B35:D37"/>
    <mergeCell ref="E35:G35"/>
    <mergeCell ref="I35:N37"/>
    <mergeCell ref="E36:G36"/>
    <mergeCell ref="E37:G37"/>
  </mergeCells>
  <conditionalFormatting sqref="H19">
    <cfRule type="cellIs" dxfId="17" priority="7" operator="equal">
      <formula>"Pass"</formula>
    </cfRule>
    <cfRule type="cellIs" dxfId="16" priority="8" operator="equal">
      <formula>"Fail"</formula>
    </cfRule>
  </conditionalFormatting>
  <conditionalFormatting sqref="H28">
    <cfRule type="cellIs" dxfId="15" priority="5" operator="equal">
      <formula>"Pass"</formula>
    </cfRule>
    <cfRule type="cellIs" dxfId="14" priority="6" operator="equal">
      <formula>"Fail"</formula>
    </cfRule>
  </conditionalFormatting>
  <conditionalFormatting sqref="H37">
    <cfRule type="cellIs" dxfId="13" priority="3" operator="equal">
      <formula>"Pass"</formula>
    </cfRule>
    <cfRule type="cellIs" dxfId="12" priority="4" operator="equal">
      <formula>"Fail"</formula>
    </cfRule>
  </conditionalFormatting>
  <conditionalFormatting sqref="H46">
    <cfRule type="cellIs" dxfId="11" priority="1" operator="equal">
      <formula>"Pass"</formula>
    </cfRule>
    <cfRule type="cellIs" dxfId="10" priority="2" operator="equal">
      <formula>"Fail"</formula>
    </cfRule>
  </conditionalFormatting>
  <conditionalFormatting sqref="M64:M75">
    <cfRule type="expression" dxfId="9" priority="9">
      <formula>M64="Pass"</formula>
    </cfRule>
  </conditionalFormatting>
  <conditionalFormatting sqref="N64:P75">
    <cfRule type="expression" dxfId="8" priority="10">
      <formula>M64="Pass"</formula>
    </cfRule>
  </conditionalFormatting>
  <dataValidations count="1">
    <dataValidation type="list" allowBlank="1" showInputMessage="1" showErrorMessage="1" sqref="M64:M75" xr:uid="{CB7DFD32-0EE7-43A3-AE3D-C283F6070558}">
      <formula1>"Pass,Fail,NA,Not Inspected"</formula1>
    </dataValidation>
  </dataValidations>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8951E-252B-4057-91BD-F22ED5E40EAF}">
  <sheetPr codeName="Sheet14">
    <tabColor theme="4" tint="0.39997558519241921"/>
  </sheetPr>
  <dimension ref="A2:U37"/>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3.8554687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21" s="24" customFormat="1" ht="15.75" x14ac:dyDescent="0.2">
      <c r="B2" s="392" t="s">
        <v>763</v>
      </c>
      <c r="C2" s="393"/>
      <c r="D2" s="393"/>
      <c r="E2" s="393"/>
      <c r="F2" s="393"/>
      <c r="G2" s="393"/>
      <c r="H2" s="393"/>
      <c r="I2" s="394"/>
      <c r="J2" s="109"/>
      <c r="K2" s="109"/>
      <c r="L2" s="109"/>
      <c r="M2" s="109"/>
      <c r="N2" s="109"/>
      <c r="O2" s="109"/>
      <c r="P2" s="7"/>
      <c r="Q2" s="7"/>
      <c r="R2" s="7"/>
      <c r="S2" s="7"/>
      <c r="T2" s="7"/>
      <c r="U2" s="7"/>
    </row>
    <row r="3" spans="1:21" ht="16.5" customHeight="1" x14ac:dyDescent="0.2">
      <c r="A3" s="4"/>
      <c r="B3" s="430" t="s">
        <v>725</v>
      </c>
      <c r="C3" s="431"/>
      <c r="D3" s="431"/>
      <c r="E3" s="431"/>
      <c r="F3" s="431"/>
      <c r="G3" s="431"/>
      <c r="H3" s="431"/>
      <c r="I3" s="432"/>
      <c r="O3" s="19"/>
      <c r="P3" s="10"/>
      <c r="Q3" s="19"/>
      <c r="R3" s="10"/>
      <c r="S3" s="10"/>
    </row>
    <row r="4" spans="1:21" ht="15" customHeight="1" x14ac:dyDescent="0.2">
      <c r="A4" s="4"/>
      <c r="B4" s="433" t="s">
        <v>746</v>
      </c>
      <c r="C4" s="431"/>
      <c r="D4" s="431"/>
      <c r="E4" s="431"/>
      <c r="F4" s="431"/>
      <c r="G4" s="431"/>
      <c r="H4" s="431"/>
      <c r="I4" s="432"/>
      <c r="O4" s="89"/>
      <c r="P4" s="89"/>
      <c r="Q4" s="89"/>
      <c r="R4" s="89"/>
      <c r="S4" s="89"/>
    </row>
    <row r="5" spans="1:21" ht="15" customHeight="1" x14ac:dyDescent="0.2">
      <c r="A5" s="4"/>
      <c r="B5" s="109"/>
      <c r="C5" s="108"/>
      <c r="D5" s="108"/>
      <c r="E5" s="108"/>
      <c r="F5" s="108"/>
      <c r="G5" s="108"/>
      <c r="H5" s="108"/>
      <c r="I5" s="108"/>
      <c r="J5" s="109"/>
      <c r="K5" s="109"/>
      <c r="L5" s="109"/>
      <c r="M5" s="109"/>
      <c r="N5" s="109"/>
      <c r="O5" s="109"/>
      <c r="P5" s="89"/>
      <c r="Q5" s="89"/>
      <c r="R5" s="89"/>
      <c r="S5" s="89"/>
    </row>
    <row r="6" spans="1:21" ht="15.75" x14ac:dyDescent="0.25">
      <c r="C6" s="269" t="s">
        <v>676</v>
      </c>
      <c r="D6" s="428"/>
      <c r="E6" s="428"/>
      <c r="F6" s="428"/>
      <c r="G6" s="428"/>
      <c r="H6" s="428"/>
      <c r="I6" s="428"/>
      <c r="J6" s="270"/>
    </row>
    <row r="7" spans="1:21" ht="25.5" x14ac:dyDescent="0.2">
      <c r="C7" s="37" t="s">
        <v>96</v>
      </c>
      <c r="D7" s="37" t="s">
        <v>629</v>
      </c>
      <c r="E7" s="37" t="s">
        <v>551</v>
      </c>
      <c r="F7" s="37" t="s">
        <v>606</v>
      </c>
      <c r="G7" s="37" t="s">
        <v>1098</v>
      </c>
      <c r="H7" s="37" t="s">
        <v>243</v>
      </c>
      <c r="I7" s="289" t="s">
        <v>104</v>
      </c>
      <c r="J7" s="293"/>
    </row>
    <row r="8" spans="1:21" x14ac:dyDescent="0.2">
      <c r="B8" s="97" t="s">
        <v>671</v>
      </c>
      <c r="C8" s="183"/>
      <c r="D8" s="183"/>
      <c r="E8" s="183"/>
      <c r="F8" s="183"/>
      <c r="G8" s="183"/>
      <c r="H8" s="183"/>
      <c r="I8" s="426"/>
      <c r="J8" s="427"/>
    </row>
    <row r="9" spans="1:21" x14ac:dyDescent="0.2">
      <c r="B9" s="97" t="s">
        <v>672</v>
      </c>
      <c r="C9" s="183"/>
      <c r="D9" s="183"/>
      <c r="E9" s="183"/>
      <c r="F9" s="183"/>
      <c r="G9" s="183"/>
      <c r="H9" s="183"/>
      <c r="I9" s="426"/>
      <c r="J9" s="427"/>
    </row>
    <row r="10" spans="1:21" x14ac:dyDescent="0.2">
      <c r="B10" s="97" t="s">
        <v>673</v>
      </c>
      <c r="C10" s="183"/>
      <c r="D10" s="183"/>
      <c r="E10" s="183"/>
      <c r="F10" s="183"/>
      <c r="G10" s="183"/>
      <c r="H10" s="183"/>
      <c r="I10" s="426"/>
      <c r="J10" s="427"/>
    </row>
    <row r="12" spans="1:21" ht="15.75" x14ac:dyDescent="0.25">
      <c r="C12" s="269" t="s">
        <v>677</v>
      </c>
      <c r="D12" s="428"/>
      <c r="E12" s="428"/>
      <c r="F12" s="428"/>
      <c r="G12" s="428"/>
      <c r="H12" s="428"/>
      <c r="I12" s="428"/>
      <c r="J12" s="270"/>
    </row>
    <row r="13" spans="1:21" ht="25.5" x14ac:dyDescent="0.2">
      <c r="C13" s="37" t="s">
        <v>96</v>
      </c>
      <c r="D13" s="37" t="s">
        <v>629</v>
      </c>
      <c r="E13" s="37" t="s">
        <v>551</v>
      </c>
      <c r="F13" s="37" t="s">
        <v>230</v>
      </c>
      <c r="G13" s="37" t="s">
        <v>1098</v>
      </c>
      <c r="H13" s="289" t="s">
        <v>104</v>
      </c>
      <c r="I13" s="290"/>
      <c r="J13" s="293"/>
    </row>
    <row r="14" spans="1:21" x14ac:dyDescent="0.2">
      <c r="B14" s="97" t="s">
        <v>671</v>
      </c>
      <c r="C14" s="183"/>
      <c r="D14" s="183"/>
      <c r="E14" s="183"/>
      <c r="F14" s="183"/>
      <c r="G14" s="183"/>
      <c r="H14" s="426"/>
      <c r="I14" s="429"/>
      <c r="J14" s="427"/>
    </row>
    <row r="15" spans="1:21" x14ac:dyDescent="0.2">
      <c r="B15" s="97" t="s">
        <v>672</v>
      </c>
      <c r="C15" s="183"/>
      <c r="D15" s="183"/>
      <c r="E15" s="183"/>
      <c r="F15" s="183"/>
      <c r="G15" s="183"/>
      <c r="H15" s="426"/>
      <c r="I15" s="429"/>
      <c r="J15" s="427"/>
    </row>
    <row r="16" spans="1:21" x14ac:dyDescent="0.2">
      <c r="B16" s="97" t="s">
        <v>673</v>
      </c>
      <c r="C16" s="183"/>
      <c r="D16" s="183"/>
      <c r="E16" s="183"/>
      <c r="F16" s="183"/>
      <c r="G16" s="183"/>
      <c r="H16" s="426"/>
      <c r="I16" s="429"/>
      <c r="J16" s="427"/>
    </row>
    <row r="18" spans="2:10" ht="15.75" x14ac:dyDescent="0.25">
      <c r="C18" s="269" t="s">
        <v>1081</v>
      </c>
      <c r="D18" s="428"/>
      <c r="E18" s="428"/>
      <c r="F18" s="428"/>
      <c r="G18" s="428"/>
      <c r="H18" s="428"/>
      <c r="I18" s="428"/>
      <c r="J18" s="270"/>
    </row>
    <row r="19" spans="2:10" ht="38.25" x14ac:dyDescent="0.2">
      <c r="C19" s="37" t="s">
        <v>96</v>
      </c>
      <c r="D19" s="37" t="s">
        <v>1086</v>
      </c>
      <c r="E19" s="37" t="s">
        <v>551</v>
      </c>
      <c r="F19" s="37" t="s">
        <v>606</v>
      </c>
      <c r="G19" s="37" t="s">
        <v>1099</v>
      </c>
      <c r="H19" s="37" t="s">
        <v>243</v>
      </c>
      <c r="I19" s="289" t="s">
        <v>104</v>
      </c>
      <c r="J19" s="293"/>
    </row>
    <row r="20" spans="2:10" x14ac:dyDescent="0.2">
      <c r="B20" s="97" t="s">
        <v>1082</v>
      </c>
      <c r="C20" s="183"/>
      <c r="D20" s="183"/>
      <c r="E20" s="183"/>
      <c r="F20" s="183"/>
      <c r="G20" s="183"/>
      <c r="H20" s="183"/>
      <c r="I20" s="426"/>
      <c r="J20" s="427"/>
    </row>
    <row r="21" spans="2:10" x14ac:dyDescent="0.2">
      <c r="B21" s="97" t="s">
        <v>1083</v>
      </c>
      <c r="C21" s="183"/>
      <c r="D21" s="183"/>
      <c r="E21" s="183"/>
      <c r="F21" s="183"/>
      <c r="G21" s="183"/>
      <c r="H21" s="183"/>
      <c r="I21" s="426"/>
      <c r="J21" s="427"/>
    </row>
    <row r="22" spans="2:10" x14ac:dyDescent="0.2">
      <c r="B22" s="97" t="s">
        <v>1084</v>
      </c>
      <c r="C22" s="183"/>
      <c r="D22" s="183"/>
      <c r="E22" s="183"/>
      <c r="F22" s="183"/>
      <c r="G22" s="183"/>
      <c r="H22" s="183"/>
      <c r="I22" s="426"/>
      <c r="J22" s="427"/>
    </row>
    <row r="24" spans="2:10" ht="15.75" x14ac:dyDescent="0.25">
      <c r="C24" s="269" t="s">
        <v>1085</v>
      </c>
      <c r="D24" s="428"/>
      <c r="E24" s="428"/>
      <c r="F24" s="428"/>
      <c r="G24" s="428"/>
      <c r="H24" s="428"/>
      <c r="I24" s="428"/>
      <c r="J24" s="270"/>
    </row>
    <row r="25" spans="2:10" ht="51" x14ac:dyDescent="0.2">
      <c r="C25" s="37" t="s">
        <v>96</v>
      </c>
      <c r="D25" s="37" t="s">
        <v>1087</v>
      </c>
      <c r="E25" s="37" t="s">
        <v>551</v>
      </c>
      <c r="F25" s="37" t="s">
        <v>230</v>
      </c>
      <c r="G25" s="37" t="s">
        <v>1099</v>
      </c>
      <c r="H25" s="289" t="s">
        <v>104</v>
      </c>
      <c r="I25" s="290"/>
      <c r="J25" s="293"/>
    </row>
    <row r="26" spans="2:10" x14ac:dyDescent="0.2">
      <c r="B26" s="97" t="s">
        <v>1082</v>
      </c>
      <c r="C26" s="183"/>
      <c r="D26" s="183"/>
      <c r="E26" s="183"/>
      <c r="F26" s="183"/>
      <c r="G26" s="183"/>
      <c r="H26" s="426"/>
      <c r="I26" s="429"/>
      <c r="J26" s="427"/>
    </row>
    <row r="27" spans="2:10" x14ac:dyDescent="0.2">
      <c r="B27" s="97" t="s">
        <v>1083</v>
      </c>
      <c r="C27" s="183"/>
      <c r="D27" s="183"/>
      <c r="E27" s="183"/>
      <c r="F27" s="183"/>
      <c r="G27" s="183"/>
      <c r="H27" s="426"/>
      <c r="I27" s="429"/>
      <c r="J27" s="427"/>
    </row>
    <row r="28" spans="2:10" x14ac:dyDescent="0.2">
      <c r="B28" s="97" t="s">
        <v>1084</v>
      </c>
      <c r="C28" s="183"/>
      <c r="D28" s="183"/>
      <c r="E28" s="183"/>
      <c r="F28" s="183"/>
      <c r="G28" s="183"/>
      <c r="H28" s="426"/>
      <c r="I28" s="429"/>
      <c r="J28" s="427"/>
    </row>
    <row r="31" spans="2:10" ht="33.950000000000003" customHeight="1" x14ac:dyDescent="0.2">
      <c r="B31" s="391" t="s">
        <v>819</v>
      </c>
      <c r="C31" s="391"/>
      <c r="D31" s="391"/>
      <c r="E31" s="391"/>
    </row>
    <row r="32" spans="2:10" ht="25.5" x14ac:dyDescent="0.2">
      <c r="B32" s="38" t="s">
        <v>94</v>
      </c>
      <c r="C32" s="37" t="s">
        <v>529</v>
      </c>
      <c r="D32" s="283" t="s">
        <v>104</v>
      </c>
      <c r="E32" s="284"/>
    </row>
    <row r="33" spans="2:5" x14ac:dyDescent="0.2">
      <c r="B33" s="157"/>
      <c r="C33" s="174"/>
      <c r="D33" s="273"/>
      <c r="E33" s="274"/>
    </row>
    <row r="34" spans="2:5" x14ac:dyDescent="0.2">
      <c r="B34" s="157"/>
      <c r="C34" s="174"/>
      <c r="D34" s="273"/>
      <c r="E34" s="274"/>
    </row>
    <row r="35" spans="2:5" x14ac:dyDescent="0.2">
      <c r="B35" s="157"/>
      <c r="C35" s="174"/>
      <c r="D35" s="273"/>
      <c r="E35" s="274"/>
    </row>
    <row r="36" spans="2:5" x14ac:dyDescent="0.2">
      <c r="B36" s="157"/>
      <c r="C36" s="174"/>
      <c r="D36" s="273"/>
      <c r="E36" s="274"/>
    </row>
    <row r="37" spans="2:5" x14ac:dyDescent="0.2">
      <c r="B37" s="157"/>
      <c r="C37" s="174"/>
      <c r="D37" s="273"/>
      <c r="E37" s="274"/>
    </row>
  </sheetData>
  <sheetProtection algorithmName="SHA-512" hashValue="53oJwVJTIR+hdPb+PUy0vozOi02ytO8YugRooSkNd2+Dcae1vB8ph6ipteVR3YieFeXdqm6On1HitJLojWLqEw==" saltValue="QN5Pzs0Co0gds/rFPVFfQQ==" spinCount="100000" sheet="1" formatColumns="0" formatRows="0" insertRows="0"/>
  <mergeCells count="30">
    <mergeCell ref="B2:I2"/>
    <mergeCell ref="B3:I3"/>
    <mergeCell ref="B4:I4"/>
    <mergeCell ref="D37:E37"/>
    <mergeCell ref="B31:E31"/>
    <mergeCell ref="D32:E32"/>
    <mergeCell ref="D33:E33"/>
    <mergeCell ref="D34:E34"/>
    <mergeCell ref="D35:E35"/>
    <mergeCell ref="D36:E36"/>
    <mergeCell ref="H26:J26"/>
    <mergeCell ref="H27:J27"/>
    <mergeCell ref="H28:J28"/>
    <mergeCell ref="I19:J19"/>
    <mergeCell ref="I20:J20"/>
    <mergeCell ref="I21:J21"/>
    <mergeCell ref="I22:J22"/>
    <mergeCell ref="H25:J25"/>
    <mergeCell ref="C6:J6"/>
    <mergeCell ref="C12:J12"/>
    <mergeCell ref="C18:J18"/>
    <mergeCell ref="C24:J24"/>
    <mergeCell ref="H16:J16"/>
    <mergeCell ref="H13:J13"/>
    <mergeCell ref="I7:J7"/>
    <mergeCell ref="I8:J8"/>
    <mergeCell ref="I9:J9"/>
    <mergeCell ref="I10:J10"/>
    <mergeCell ref="H14:J14"/>
    <mergeCell ref="H15:J15"/>
  </mergeCells>
  <phoneticPr fontId="36" type="noConversion"/>
  <pageMargins left="0.7" right="0.7" top="0.75" bottom="0.75" header="0.3" footer="0.3"/>
  <pageSetup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0180" r:id="rId4" name="Check Box 4">
              <controlPr defaultSize="0" autoFill="0" autoLine="0" autoPict="0">
                <anchor moveWithCells="1">
                  <from>
                    <xdr:col>6</xdr:col>
                    <xdr:colOff>371475</xdr:colOff>
                    <xdr:row>6</xdr:row>
                    <xdr:rowOff>314325</xdr:rowOff>
                  </from>
                  <to>
                    <xdr:col>6</xdr:col>
                    <xdr:colOff>800100</xdr:colOff>
                    <xdr:row>8</xdr:row>
                    <xdr:rowOff>9525</xdr:rowOff>
                  </to>
                </anchor>
              </controlPr>
            </control>
          </mc:Choice>
        </mc:AlternateContent>
        <mc:AlternateContent xmlns:mc="http://schemas.openxmlformats.org/markup-compatibility/2006">
          <mc:Choice Requires="x14">
            <control shapeId="50181" r:id="rId5" name="Check Box 5">
              <controlPr defaultSize="0" autoFill="0" autoLine="0" autoPict="0">
                <anchor moveWithCells="1">
                  <from>
                    <xdr:col>6</xdr:col>
                    <xdr:colOff>371475</xdr:colOff>
                    <xdr:row>7</xdr:row>
                    <xdr:rowOff>314325</xdr:rowOff>
                  </from>
                  <to>
                    <xdr:col>6</xdr:col>
                    <xdr:colOff>800100</xdr:colOff>
                    <xdr:row>9</xdr:row>
                    <xdr:rowOff>19050</xdr:rowOff>
                  </to>
                </anchor>
              </controlPr>
            </control>
          </mc:Choice>
        </mc:AlternateContent>
        <mc:AlternateContent xmlns:mc="http://schemas.openxmlformats.org/markup-compatibility/2006">
          <mc:Choice Requires="x14">
            <control shapeId="50182" r:id="rId6" name="Check Box 6">
              <controlPr defaultSize="0" autoFill="0" autoLine="0" autoPict="0">
                <anchor moveWithCells="1">
                  <from>
                    <xdr:col>6</xdr:col>
                    <xdr:colOff>371475</xdr:colOff>
                    <xdr:row>8</xdr:row>
                    <xdr:rowOff>314325</xdr:rowOff>
                  </from>
                  <to>
                    <xdr:col>6</xdr:col>
                    <xdr:colOff>800100</xdr:colOff>
                    <xdr:row>10</xdr:row>
                    <xdr:rowOff>19050</xdr:rowOff>
                  </to>
                </anchor>
              </controlPr>
            </control>
          </mc:Choice>
        </mc:AlternateContent>
        <mc:AlternateContent xmlns:mc="http://schemas.openxmlformats.org/markup-compatibility/2006">
          <mc:Choice Requires="x14">
            <control shapeId="50183" r:id="rId7" name="Check Box 7">
              <controlPr defaultSize="0" autoFill="0" autoLine="0" autoPict="0">
                <anchor moveWithCells="1">
                  <from>
                    <xdr:col>6</xdr:col>
                    <xdr:colOff>371475</xdr:colOff>
                    <xdr:row>12</xdr:row>
                    <xdr:rowOff>314325</xdr:rowOff>
                  </from>
                  <to>
                    <xdr:col>6</xdr:col>
                    <xdr:colOff>800100</xdr:colOff>
                    <xdr:row>14</xdr:row>
                    <xdr:rowOff>9525</xdr:rowOff>
                  </to>
                </anchor>
              </controlPr>
            </control>
          </mc:Choice>
        </mc:AlternateContent>
        <mc:AlternateContent xmlns:mc="http://schemas.openxmlformats.org/markup-compatibility/2006">
          <mc:Choice Requires="x14">
            <control shapeId="50184" r:id="rId8" name="Check Box 8">
              <controlPr defaultSize="0" autoFill="0" autoLine="0" autoPict="0">
                <anchor moveWithCells="1">
                  <from>
                    <xdr:col>6</xdr:col>
                    <xdr:colOff>371475</xdr:colOff>
                    <xdr:row>13</xdr:row>
                    <xdr:rowOff>314325</xdr:rowOff>
                  </from>
                  <to>
                    <xdr:col>6</xdr:col>
                    <xdr:colOff>800100</xdr:colOff>
                    <xdr:row>15</xdr:row>
                    <xdr:rowOff>19050</xdr:rowOff>
                  </to>
                </anchor>
              </controlPr>
            </control>
          </mc:Choice>
        </mc:AlternateContent>
        <mc:AlternateContent xmlns:mc="http://schemas.openxmlformats.org/markup-compatibility/2006">
          <mc:Choice Requires="x14">
            <control shapeId="50185" r:id="rId9" name="Check Box 9">
              <controlPr defaultSize="0" autoFill="0" autoLine="0" autoPict="0">
                <anchor moveWithCells="1">
                  <from>
                    <xdr:col>6</xdr:col>
                    <xdr:colOff>371475</xdr:colOff>
                    <xdr:row>14</xdr:row>
                    <xdr:rowOff>314325</xdr:rowOff>
                  </from>
                  <to>
                    <xdr:col>6</xdr:col>
                    <xdr:colOff>800100</xdr:colOff>
                    <xdr:row>16</xdr:row>
                    <xdr:rowOff>19050</xdr:rowOff>
                  </to>
                </anchor>
              </controlPr>
            </control>
          </mc:Choice>
        </mc:AlternateContent>
        <mc:AlternateContent xmlns:mc="http://schemas.openxmlformats.org/markup-compatibility/2006">
          <mc:Choice Requires="x14">
            <control shapeId="50186" r:id="rId10" name="Check Box 10">
              <controlPr defaultSize="0" autoFill="0" autoLine="0" autoPict="0">
                <anchor moveWithCells="1">
                  <from>
                    <xdr:col>6</xdr:col>
                    <xdr:colOff>371475</xdr:colOff>
                    <xdr:row>18</xdr:row>
                    <xdr:rowOff>466725</xdr:rowOff>
                  </from>
                  <to>
                    <xdr:col>6</xdr:col>
                    <xdr:colOff>800100</xdr:colOff>
                    <xdr:row>20</xdr:row>
                    <xdr:rowOff>0</xdr:rowOff>
                  </to>
                </anchor>
              </controlPr>
            </control>
          </mc:Choice>
        </mc:AlternateContent>
        <mc:AlternateContent xmlns:mc="http://schemas.openxmlformats.org/markup-compatibility/2006">
          <mc:Choice Requires="x14">
            <control shapeId="50187" r:id="rId11" name="Check Box 11">
              <controlPr defaultSize="0" autoFill="0" autoLine="0" autoPict="0">
                <anchor moveWithCells="1">
                  <from>
                    <xdr:col>6</xdr:col>
                    <xdr:colOff>371475</xdr:colOff>
                    <xdr:row>19</xdr:row>
                    <xdr:rowOff>314325</xdr:rowOff>
                  </from>
                  <to>
                    <xdr:col>6</xdr:col>
                    <xdr:colOff>800100</xdr:colOff>
                    <xdr:row>21</xdr:row>
                    <xdr:rowOff>19050</xdr:rowOff>
                  </to>
                </anchor>
              </controlPr>
            </control>
          </mc:Choice>
        </mc:AlternateContent>
        <mc:AlternateContent xmlns:mc="http://schemas.openxmlformats.org/markup-compatibility/2006">
          <mc:Choice Requires="x14">
            <control shapeId="50188" r:id="rId12" name="Check Box 12">
              <controlPr defaultSize="0" autoFill="0" autoLine="0" autoPict="0">
                <anchor moveWithCells="1">
                  <from>
                    <xdr:col>6</xdr:col>
                    <xdr:colOff>371475</xdr:colOff>
                    <xdr:row>20</xdr:row>
                    <xdr:rowOff>314325</xdr:rowOff>
                  </from>
                  <to>
                    <xdr:col>6</xdr:col>
                    <xdr:colOff>800100</xdr:colOff>
                    <xdr:row>22</xdr:row>
                    <xdr:rowOff>19050</xdr:rowOff>
                  </to>
                </anchor>
              </controlPr>
            </control>
          </mc:Choice>
        </mc:AlternateContent>
        <mc:AlternateContent xmlns:mc="http://schemas.openxmlformats.org/markup-compatibility/2006">
          <mc:Choice Requires="x14">
            <control shapeId="50189" r:id="rId13" name="Check Box 13">
              <controlPr defaultSize="0" autoFill="0" autoLine="0" autoPict="0">
                <anchor moveWithCells="1">
                  <from>
                    <xdr:col>6</xdr:col>
                    <xdr:colOff>371475</xdr:colOff>
                    <xdr:row>24</xdr:row>
                    <xdr:rowOff>628650</xdr:rowOff>
                  </from>
                  <to>
                    <xdr:col>6</xdr:col>
                    <xdr:colOff>800100</xdr:colOff>
                    <xdr:row>26</xdr:row>
                    <xdr:rowOff>0</xdr:rowOff>
                  </to>
                </anchor>
              </controlPr>
            </control>
          </mc:Choice>
        </mc:AlternateContent>
        <mc:AlternateContent xmlns:mc="http://schemas.openxmlformats.org/markup-compatibility/2006">
          <mc:Choice Requires="x14">
            <control shapeId="50190" r:id="rId14" name="Check Box 14">
              <controlPr defaultSize="0" autoFill="0" autoLine="0" autoPict="0">
                <anchor moveWithCells="1">
                  <from>
                    <xdr:col>6</xdr:col>
                    <xdr:colOff>371475</xdr:colOff>
                    <xdr:row>25</xdr:row>
                    <xdr:rowOff>314325</xdr:rowOff>
                  </from>
                  <to>
                    <xdr:col>6</xdr:col>
                    <xdr:colOff>800100</xdr:colOff>
                    <xdr:row>27</xdr:row>
                    <xdr:rowOff>19050</xdr:rowOff>
                  </to>
                </anchor>
              </controlPr>
            </control>
          </mc:Choice>
        </mc:AlternateContent>
        <mc:AlternateContent xmlns:mc="http://schemas.openxmlformats.org/markup-compatibility/2006">
          <mc:Choice Requires="x14">
            <control shapeId="50191" r:id="rId15" name="Check Box 15">
              <controlPr defaultSize="0" autoFill="0" autoLine="0" autoPict="0">
                <anchor moveWithCells="1">
                  <from>
                    <xdr:col>6</xdr:col>
                    <xdr:colOff>371475</xdr:colOff>
                    <xdr:row>26</xdr:row>
                    <xdr:rowOff>314325</xdr:rowOff>
                  </from>
                  <to>
                    <xdr:col>6</xdr:col>
                    <xdr:colOff>800100</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24BAAE-5139-4789-87CA-574349713A73}">
          <x14:formula1>
            <xm:f>'Data Validation'!$D$129:$D$130</xm:f>
          </x14:formula1>
          <xm:sqref>H8:H10 H20:H22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9D95-3113-498D-B4DC-DA538FD4F5A5}">
  <sheetPr codeName="Sheet15">
    <tabColor theme="4" tint="0.39997558519241921"/>
  </sheetPr>
  <dimension ref="A2:P64"/>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14" s="1" customFormat="1" ht="18" x14ac:dyDescent="0.25">
      <c r="A2" s="2"/>
      <c r="B2" s="282" t="s">
        <v>825</v>
      </c>
      <c r="C2" s="282"/>
      <c r="D2" s="282"/>
      <c r="E2" s="282"/>
      <c r="F2" s="282"/>
      <c r="G2" s="282"/>
      <c r="H2" s="282"/>
      <c r="I2" s="282"/>
      <c r="J2" s="282"/>
      <c r="K2" s="18"/>
      <c r="L2" s="2"/>
    </row>
    <row r="3" spans="1:14" ht="15" x14ac:dyDescent="0.2">
      <c r="A3" s="4"/>
      <c r="B3" s="450" t="s">
        <v>725</v>
      </c>
      <c r="C3" s="450"/>
      <c r="D3" s="450"/>
      <c r="E3" s="450"/>
      <c r="F3" s="450"/>
      <c r="G3" s="450"/>
      <c r="H3" s="450"/>
      <c r="I3" s="450"/>
      <c r="J3" s="450"/>
    </row>
    <row r="4" spans="1:14" ht="25.5" customHeight="1" x14ac:dyDescent="0.2">
      <c r="B4" s="451" t="s">
        <v>862</v>
      </c>
      <c r="C4" s="451"/>
      <c r="D4" s="451"/>
      <c r="E4" s="451"/>
      <c r="F4" s="451"/>
      <c r="G4" s="451"/>
      <c r="H4" s="451"/>
      <c r="I4" s="451"/>
      <c r="J4" s="451"/>
    </row>
    <row r="6" spans="1:14" s="1" customFormat="1" ht="18" customHeight="1" x14ac:dyDescent="0.25">
      <c r="A6" s="2"/>
      <c r="B6" s="286" t="s">
        <v>766</v>
      </c>
      <c r="C6" s="287"/>
      <c r="D6" s="287"/>
      <c r="E6" s="287"/>
      <c r="F6" s="287"/>
      <c r="G6" s="287"/>
      <c r="H6" s="287"/>
      <c r="I6" s="287"/>
      <c r="J6" s="288"/>
      <c r="K6" s="2"/>
      <c r="L6" s="2"/>
      <c r="M6" s="2"/>
      <c r="N6" s="2"/>
    </row>
    <row r="7" spans="1:14" ht="14.25" customHeight="1" x14ac:dyDescent="0.2">
      <c r="B7" s="318" t="s">
        <v>724</v>
      </c>
      <c r="C7" s="102" t="s">
        <v>545</v>
      </c>
      <c r="D7" s="318" t="s">
        <v>629</v>
      </c>
      <c r="E7" s="318" t="s">
        <v>551</v>
      </c>
      <c r="F7" s="318" t="s">
        <v>552</v>
      </c>
      <c r="G7" s="318" t="s">
        <v>1098</v>
      </c>
      <c r="H7" s="311" t="s">
        <v>104</v>
      </c>
      <c r="I7" s="312"/>
      <c r="J7" s="313"/>
    </row>
    <row r="8" spans="1:14" x14ac:dyDescent="0.2">
      <c r="B8" s="319"/>
      <c r="C8" s="317" t="s">
        <v>549</v>
      </c>
      <c r="D8" s="319"/>
      <c r="E8" s="319"/>
      <c r="F8" s="319"/>
      <c r="G8" s="319"/>
      <c r="H8" s="314"/>
      <c r="I8" s="315"/>
      <c r="J8" s="316"/>
    </row>
    <row r="9" spans="1:14" x14ac:dyDescent="0.2">
      <c r="B9" s="319"/>
      <c r="C9" s="317"/>
      <c r="D9" s="319"/>
      <c r="E9" s="319"/>
      <c r="F9" s="319"/>
      <c r="G9" s="319"/>
      <c r="H9" s="314"/>
      <c r="I9" s="315"/>
      <c r="J9" s="316"/>
    </row>
    <row r="10" spans="1:14" x14ac:dyDescent="0.2">
      <c r="B10" s="319"/>
      <c r="C10" s="317"/>
      <c r="D10" s="320"/>
      <c r="E10" s="320"/>
      <c r="F10" s="320"/>
      <c r="G10" s="320"/>
      <c r="H10" s="333"/>
      <c r="I10" s="360"/>
      <c r="J10" s="334"/>
    </row>
    <row r="11" spans="1:14" ht="15" customHeight="1" x14ac:dyDescent="0.2">
      <c r="B11" s="47" t="s">
        <v>630</v>
      </c>
      <c r="C11" s="95"/>
      <c r="D11" s="95"/>
      <c r="E11" s="95"/>
      <c r="F11" s="96"/>
      <c r="G11" s="96"/>
      <c r="H11" s="443"/>
      <c r="I11" s="444"/>
      <c r="J11" s="445"/>
    </row>
    <row r="12" spans="1:14" s="4" customFormat="1" x14ac:dyDescent="0.2">
      <c r="B12" s="80"/>
      <c r="C12" s="79"/>
      <c r="D12" s="79"/>
      <c r="E12" s="79"/>
      <c r="F12" s="79"/>
      <c r="G12" s="183"/>
      <c r="H12" s="440"/>
      <c r="I12" s="441"/>
      <c r="J12" s="442"/>
    </row>
    <row r="13" spans="1:14" s="4" customFormat="1" x14ac:dyDescent="0.2">
      <c r="B13" s="80"/>
      <c r="C13" s="79"/>
      <c r="D13" s="79"/>
      <c r="E13" s="79"/>
      <c r="F13" s="79"/>
      <c r="G13" s="183"/>
      <c r="H13" s="440"/>
      <c r="I13" s="441"/>
      <c r="J13" s="442"/>
    </row>
    <row r="14" spans="1:14" s="4" customFormat="1" x14ac:dyDescent="0.2">
      <c r="B14" s="80"/>
      <c r="C14" s="79"/>
      <c r="D14" s="79"/>
      <c r="E14" s="79"/>
      <c r="F14" s="79"/>
      <c r="G14" s="183"/>
      <c r="H14" s="440"/>
      <c r="I14" s="441"/>
      <c r="J14" s="442"/>
    </row>
    <row r="15" spans="1:14" s="4" customFormat="1" x14ac:dyDescent="0.2">
      <c r="B15" s="80"/>
      <c r="C15" s="79"/>
      <c r="D15" s="79"/>
      <c r="E15" s="79"/>
      <c r="F15" s="79"/>
      <c r="G15" s="183"/>
      <c r="H15" s="440"/>
      <c r="I15" s="441"/>
      <c r="J15" s="442"/>
    </row>
    <row r="16" spans="1:14" s="4" customFormat="1" x14ac:dyDescent="0.2">
      <c r="B16" s="80"/>
      <c r="C16" s="79"/>
      <c r="D16" s="79"/>
      <c r="E16" s="79"/>
      <c r="F16" s="79"/>
      <c r="G16" s="183"/>
      <c r="H16" s="440"/>
      <c r="I16" s="441"/>
      <c r="J16" s="442"/>
    </row>
    <row r="17" spans="1:14" x14ac:dyDescent="0.2">
      <c r="B17" s="47" t="s">
        <v>801</v>
      </c>
      <c r="C17" s="95"/>
      <c r="D17" s="95"/>
      <c r="E17" s="95"/>
      <c r="F17" s="96"/>
      <c r="G17" s="96"/>
      <c r="H17" s="443"/>
      <c r="I17" s="444"/>
      <c r="J17" s="445"/>
    </row>
    <row r="18" spans="1:14" s="4" customFormat="1" x14ac:dyDescent="0.2">
      <c r="B18" s="136"/>
      <c r="C18" s="135"/>
      <c r="D18" s="135"/>
      <c r="E18" s="135"/>
      <c r="F18" s="135"/>
      <c r="G18" s="135"/>
      <c r="H18" s="437"/>
      <c r="I18" s="438"/>
      <c r="J18" s="439"/>
    </row>
    <row r="19" spans="1:14" s="4" customFormat="1" x14ac:dyDescent="0.2">
      <c r="B19" s="136"/>
      <c r="C19" s="135"/>
      <c r="D19" s="135"/>
      <c r="E19" s="135"/>
      <c r="F19" s="135"/>
      <c r="G19" s="135"/>
      <c r="H19" s="437"/>
      <c r="I19" s="438"/>
      <c r="J19" s="439"/>
    </row>
    <row r="20" spans="1:14" s="4" customFormat="1" x14ac:dyDescent="0.2">
      <c r="B20" s="136"/>
      <c r="C20" s="135"/>
      <c r="D20" s="135"/>
      <c r="E20" s="135"/>
      <c r="F20" s="135"/>
      <c r="G20" s="135"/>
      <c r="H20" s="437"/>
      <c r="I20" s="438"/>
      <c r="J20" s="439"/>
    </row>
    <row r="21" spans="1:14" s="4" customFormat="1" x14ac:dyDescent="0.2">
      <c r="B21" s="136"/>
      <c r="C21" s="135"/>
      <c r="D21" s="135"/>
      <c r="E21" s="135"/>
      <c r="F21" s="135"/>
      <c r="G21" s="135"/>
      <c r="H21" s="437"/>
      <c r="I21" s="438"/>
      <c r="J21" s="439"/>
    </row>
    <row r="22" spans="1:14" s="4" customFormat="1" x14ac:dyDescent="0.2">
      <c r="B22" s="136"/>
      <c r="C22" s="135"/>
      <c r="D22" s="135"/>
      <c r="E22" s="135"/>
      <c r="F22" s="135"/>
      <c r="G22" s="135"/>
      <c r="H22" s="437"/>
      <c r="I22" s="438"/>
      <c r="J22" s="439"/>
    </row>
    <row r="24" spans="1:14" s="1" customFormat="1" ht="18" x14ac:dyDescent="0.25">
      <c r="A24" s="2"/>
      <c r="B24" s="275" t="s">
        <v>1088</v>
      </c>
      <c r="C24" s="275"/>
      <c r="D24" s="275"/>
      <c r="E24" s="275"/>
      <c r="F24" s="275"/>
      <c r="G24" s="275"/>
      <c r="H24" s="275"/>
      <c r="I24" s="275"/>
      <c r="J24" s="275"/>
      <c r="K24" s="18"/>
      <c r="L24" s="2"/>
      <c r="M24" s="2"/>
      <c r="N24" s="2"/>
    </row>
    <row r="25" spans="1:14" ht="14.25" customHeight="1" x14ac:dyDescent="0.2">
      <c r="B25" s="318" t="s">
        <v>724</v>
      </c>
      <c r="C25" s="102" t="s">
        <v>545</v>
      </c>
      <c r="D25" s="318" t="s">
        <v>1087</v>
      </c>
      <c r="E25" s="318" t="s">
        <v>1099</v>
      </c>
      <c r="F25" s="320" t="s">
        <v>551</v>
      </c>
      <c r="G25" s="320" t="s">
        <v>552</v>
      </c>
      <c r="H25" s="311" t="s">
        <v>104</v>
      </c>
      <c r="I25" s="312"/>
      <c r="J25" s="313"/>
    </row>
    <row r="26" spans="1:14" x14ac:dyDescent="0.2">
      <c r="B26" s="319"/>
      <c r="C26" s="317" t="s">
        <v>549</v>
      </c>
      <c r="D26" s="319"/>
      <c r="E26" s="319"/>
      <c r="F26" s="317"/>
      <c r="G26" s="317"/>
      <c r="H26" s="314"/>
      <c r="I26" s="315"/>
      <c r="J26" s="316"/>
    </row>
    <row r="27" spans="1:14" x14ac:dyDescent="0.2">
      <c r="B27" s="319"/>
      <c r="C27" s="317"/>
      <c r="D27" s="319"/>
      <c r="E27" s="319"/>
      <c r="F27" s="317"/>
      <c r="G27" s="317"/>
      <c r="H27" s="314"/>
      <c r="I27" s="315"/>
      <c r="J27" s="316"/>
    </row>
    <row r="28" spans="1:14" x14ac:dyDescent="0.2">
      <c r="B28" s="319"/>
      <c r="C28" s="317"/>
      <c r="D28" s="320"/>
      <c r="E28" s="320"/>
      <c r="F28" s="317"/>
      <c r="G28" s="317"/>
      <c r="H28" s="333"/>
      <c r="I28" s="360"/>
      <c r="J28" s="334"/>
    </row>
    <row r="29" spans="1:14" ht="15" customHeight="1" x14ac:dyDescent="0.2">
      <c r="B29" s="47" t="s">
        <v>630</v>
      </c>
      <c r="C29" s="95"/>
      <c r="D29" s="95"/>
      <c r="E29" s="95"/>
      <c r="F29" s="95"/>
      <c r="G29" s="96"/>
      <c r="H29" s="443"/>
      <c r="I29" s="444"/>
      <c r="J29" s="445"/>
    </row>
    <row r="30" spans="1:14" s="4" customFormat="1" x14ac:dyDescent="0.2">
      <c r="B30" s="80"/>
      <c r="C30" s="79"/>
      <c r="D30" s="79"/>
      <c r="E30" s="183"/>
      <c r="F30" s="79"/>
      <c r="G30" s="79"/>
      <c r="H30" s="440"/>
      <c r="I30" s="441"/>
      <c r="J30" s="442"/>
    </row>
    <row r="31" spans="1:14" s="4" customFormat="1" x14ac:dyDescent="0.2">
      <c r="B31" s="80"/>
      <c r="C31" s="79"/>
      <c r="D31" s="79"/>
      <c r="E31" s="183"/>
      <c r="F31" s="79"/>
      <c r="G31" s="79"/>
      <c r="H31" s="440"/>
      <c r="I31" s="441"/>
      <c r="J31" s="442"/>
    </row>
    <row r="32" spans="1:14" s="4" customFormat="1" x14ac:dyDescent="0.2">
      <c r="B32" s="80"/>
      <c r="C32" s="79"/>
      <c r="D32" s="79"/>
      <c r="E32" s="183"/>
      <c r="F32" s="79"/>
      <c r="G32" s="79"/>
      <c r="H32" s="440"/>
      <c r="I32" s="441"/>
      <c r="J32" s="442"/>
    </row>
    <row r="33" spans="2:10" s="4" customFormat="1" x14ac:dyDescent="0.2">
      <c r="B33" s="80"/>
      <c r="C33" s="79"/>
      <c r="D33" s="79"/>
      <c r="E33" s="183"/>
      <c r="F33" s="79"/>
      <c r="G33" s="79"/>
      <c r="H33" s="440"/>
      <c r="I33" s="441"/>
      <c r="J33" s="442"/>
    </row>
    <row r="34" spans="2:10" s="4" customFormat="1" x14ac:dyDescent="0.2">
      <c r="B34" s="80"/>
      <c r="C34" s="79"/>
      <c r="D34" s="79"/>
      <c r="E34" s="183"/>
      <c r="F34" s="79"/>
      <c r="G34" s="79"/>
      <c r="H34" s="440"/>
      <c r="I34" s="441"/>
      <c r="J34" s="442"/>
    </row>
    <row r="35" spans="2:10" x14ac:dyDescent="0.2">
      <c r="B35" s="47" t="s">
        <v>801</v>
      </c>
      <c r="C35" s="95"/>
      <c r="D35" s="95"/>
      <c r="E35" s="96"/>
      <c r="F35" s="95"/>
      <c r="G35" s="96"/>
      <c r="H35" s="443"/>
      <c r="I35" s="444"/>
      <c r="J35" s="445"/>
    </row>
    <row r="36" spans="2:10" s="4" customFormat="1" x14ac:dyDescent="0.2">
      <c r="B36" s="136"/>
      <c r="C36" s="135"/>
      <c r="D36" s="135"/>
      <c r="E36" s="135"/>
      <c r="F36" s="135"/>
      <c r="G36" s="135"/>
      <c r="H36" s="437"/>
      <c r="I36" s="438"/>
      <c r="J36" s="439"/>
    </row>
    <row r="37" spans="2:10" s="4" customFormat="1" x14ac:dyDescent="0.2">
      <c r="B37" s="136"/>
      <c r="C37" s="135"/>
      <c r="D37" s="135"/>
      <c r="E37" s="135"/>
      <c r="F37" s="135"/>
      <c r="G37" s="135"/>
      <c r="H37" s="437"/>
      <c r="I37" s="438"/>
      <c r="J37" s="439"/>
    </row>
    <row r="38" spans="2:10" s="4" customFormat="1" x14ac:dyDescent="0.2">
      <c r="B38" s="136"/>
      <c r="C38" s="135"/>
      <c r="D38" s="135"/>
      <c r="E38" s="135"/>
      <c r="F38" s="135"/>
      <c r="G38" s="135"/>
      <c r="H38" s="437"/>
      <c r="I38" s="438"/>
      <c r="J38" s="439"/>
    </row>
    <row r="39" spans="2:10" s="4" customFormat="1" x14ac:dyDescent="0.2">
      <c r="B39" s="136"/>
      <c r="C39" s="135"/>
      <c r="D39" s="135"/>
      <c r="E39" s="135"/>
      <c r="F39" s="135"/>
      <c r="G39" s="135"/>
      <c r="H39" s="437"/>
      <c r="I39" s="438"/>
      <c r="J39" s="439"/>
    </row>
    <row r="40" spans="2:10" s="4" customFormat="1" x14ac:dyDescent="0.2">
      <c r="B40" s="136"/>
      <c r="C40" s="135"/>
      <c r="D40" s="135"/>
      <c r="E40" s="135"/>
      <c r="F40" s="135"/>
      <c r="G40" s="135"/>
      <c r="H40" s="437"/>
      <c r="I40" s="438"/>
      <c r="J40" s="439"/>
    </row>
    <row r="43" spans="2:10" ht="15.75" x14ac:dyDescent="0.2">
      <c r="B43" s="286" t="s">
        <v>847</v>
      </c>
      <c r="C43" s="287"/>
      <c r="D43" s="287"/>
      <c r="E43" s="287"/>
      <c r="F43" s="287"/>
      <c r="G43" s="288"/>
    </row>
    <row r="44" spans="2:10" x14ac:dyDescent="0.2">
      <c r="B44" s="78" t="s">
        <v>630</v>
      </c>
      <c r="C44" s="76"/>
      <c r="D44" s="76"/>
      <c r="E44" s="76"/>
      <c r="F44" s="76"/>
      <c r="G44" s="77"/>
    </row>
    <row r="45" spans="2:10" x14ac:dyDescent="0.2">
      <c r="B45" s="38" t="s">
        <v>94</v>
      </c>
      <c r="C45" s="38" t="s">
        <v>848</v>
      </c>
      <c r="D45" s="37" t="s">
        <v>849</v>
      </c>
      <c r="E45" s="147" t="s">
        <v>850</v>
      </c>
      <c r="F45" s="283" t="s">
        <v>104</v>
      </c>
      <c r="G45" s="284"/>
    </row>
    <row r="46" spans="2:10" s="4" customFormat="1" x14ac:dyDescent="0.2">
      <c r="B46" s="157"/>
      <c r="C46" s="174"/>
      <c r="D46" s="174"/>
      <c r="E46" s="181">
        <f>C46+D46</f>
        <v>0</v>
      </c>
      <c r="F46" s="273"/>
      <c r="G46" s="274"/>
    </row>
    <row r="47" spans="2:10" s="4" customFormat="1" x14ac:dyDescent="0.2">
      <c r="B47" s="157"/>
      <c r="C47" s="174"/>
      <c r="D47" s="174"/>
      <c r="E47" s="181">
        <f t="shared" ref="E47:E52" si="0">C47+D47</f>
        <v>0</v>
      </c>
      <c r="F47" s="273"/>
      <c r="G47" s="274"/>
    </row>
    <row r="48" spans="2:10" s="4" customFormat="1" x14ac:dyDescent="0.2">
      <c r="B48" s="157"/>
      <c r="C48" s="174"/>
      <c r="D48" s="174"/>
      <c r="E48" s="181">
        <f t="shared" si="0"/>
        <v>0</v>
      </c>
      <c r="F48" s="273"/>
      <c r="G48" s="274"/>
    </row>
    <row r="49" spans="2:16" s="4" customFormat="1" x14ac:dyDescent="0.2">
      <c r="B49" s="157"/>
      <c r="C49" s="174"/>
      <c r="D49" s="174"/>
      <c r="E49" s="181">
        <f t="shared" si="0"/>
        <v>0</v>
      </c>
      <c r="F49" s="273"/>
      <c r="G49" s="274"/>
    </row>
    <row r="50" spans="2:16" s="4" customFormat="1" x14ac:dyDescent="0.2">
      <c r="B50" s="157"/>
      <c r="C50" s="174"/>
      <c r="D50" s="174"/>
      <c r="E50" s="181">
        <f t="shared" si="0"/>
        <v>0</v>
      </c>
      <c r="F50" s="273"/>
      <c r="G50" s="274"/>
    </row>
    <row r="51" spans="2:16" s="4" customFormat="1" x14ac:dyDescent="0.2">
      <c r="B51" s="157"/>
      <c r="C51" s="174"/>
      <c r="D51" s="174"/>
      <c r="E51" s="181">
        <f t="shared" si="0"/>
        <v>0</v>
      </c>
      <c r="F51" s="273"/>
      <c r="G51" s="274"/>
    </row>
    <row r="52" spans="2:16" s="4" customFormat="1" x14ac:dyDescent="0.2">
      <c r="B52" s="157"/>
      <c r="C52" s="174"/>
      <c r="D52" s="174"/>
      <c r="E52" s="181">
        <f t="shared" si="0"/>
        <v>0</v>
      </c>
      <c r="F52" s="273"/>
      <c r="G52" s="274"/>
    </row>
    <row r="54" spans="2:16" ht="15.75" x14ac:dyDescent="0.2">
      <c r="B54" s="452" t="s">
        <v>885</v>
      </c>
      <c r="C54" s="453"/>
      <c r="D54" s="453"/>
      <c r="E54" s="453"/>
      <c r="F54" s="453"/>
      <c r="G54" s="453"/>
      <c r="H54" s="453"/>
      <c r="I54" s="453"/>
      <c r="J54" s="453"/>
      <c r="K54" s="453"/>
      <c r="L54" s="453"/>
      <c r="M54" s="453"/>
      <c r="N54" s="453"/>
      <c r="O54" s="453"/>
      <c r="P54" s="454"/>
    </row>
    <row r="55" spans="2:16" ht="15" x14ac:dyDescent="0.25">
      <c r="B55" s="455" t="s">
        <v>725</v>
      </c>
      <c r="C55" s="456"/>
      <c r="D55" s="456"/>
      <c r="E55" s="456"/>
      <c r="F55" s="456"/>
      <c r="G55" s="456"/>
      <c r="H55" s="456"/>
      <c r="I55" s="456"/>
      <c r="J55" s="456"/>
      <c r="K55" s="456"/>
      <c r="L55" s="456"/>
      <c r="M55" s="456"/>
      <c r="N55" s="456"/>
      <c r="O55" s="456"/>
      <c r="P55" s="457"/>
    </row>
    <row r="56" spans="2:16" ht="14.25" customHeight="1" x14ac:dyDescent="0.2">
      <c r="B56" s="446" t="s">
        <v>1089</v>
      </c>
      <c r="C56" s="447"/>
      <c r="D56" s="447"/>
      <c r="E56" s="447"/>
      <c r="F56" s="447"/>
      <c r="G56" s="447"/>
      <c r="H56" s="447"/>
      <c r="I56" s="447"/>
      <c r="J56" s="447"/>
      <c r="K56" s="447"/>
      <c r="L56" s="447"/>
      <c r="M56" s="447"/>
      <c r="N56" s="447"/>
      <c r="O56" s="447"/>
      <c r="P56" s="448"/>
    </row>
    <row r="57" spans="2:16" x14ac:dyDescent="0.2">
      <c r="B57" s="449" t="s">
        <v>1093</v>
      </c>
      <c r="C57" s="307"/>
      <c r="D57" s="307"/>
      <c r="E57" s="307"/>
      <c r="F57" s="307"/>
      <c r="G57" s="307"/>
      <c r="H57" s="307"/>
      <c r="I57" s="307"/>
      <c r="J57" s="307"/>
      <c r="K57" s="307"/>
      <c r="L57" s="307"/>
      <c r="M57" s="307"/>
      <c r="N57" s="307"/>
      <c r="O57" s="307"/>
      <c r="P57" s="307"/>
    </row>
    <row r="58" spans="2:16" ht="27" customHeight="1" x14ac:dyDescent="0.2">
      <c r="B58" s="40" t="s">
        <v>607</v>
      </c>
      <c r="C58" s="388" t="s">
        <v>886</v>
      </c>
      <c r="D58" s="390"/>
      <c r="E58" s="389"/>
      <c r="F58" s="388" t="s">
        <v>887</v>
      </c>
      <c r="G58" s="390"/>
      <c r="H58" s="389"/>
      <c r="I58" s="388" t="s">
        <v>888</v>
      </c>
      <c r="J58" s="389"/>
      <c r="K58" s="388" t="s">
        <v>889</v>
      </c>
      <c r="L58" s="389"/>
      <c r="M58" s="40" t="s">
        <v>890</v>
      </c>
      <c r="N58" s="388" t="s">
        <v>891</v>
      </c>
      <c r="O58" s="390"/>
      <c r="P58" s="389"/>
    </row>
    <row r="59" spans="2:16" ht="27" customHeight="1" x14ac:dyDescent="0.2">
      <c r="B59" s="356" t="s">
        <v>1073</v>
      </c>
      <c r="C59" s="298" t="s">
        <v>901</v>
      </c>
      <c r="D59" s="299"/>
      <c r="E59" s="300"/>
      <c r="F59" s="298" t="s">
        <v>911</v>
      </c>
      <c r="G59" s="299"/>
      <c r="H59" s="300"/>
      <c r="I59" s="298" t="s">
        <v>917</v>
      </c>
      <c r="J59" s="299"/>
      <c r="K59" s="298" t="s">
        <v>947</v>
      </c>
      <c r="L59" s="299"/>
      <c r="M59" s="135"/>
      <c r="N59" s="301"/>
      <c r="O59" s="302"/>
      <c r="P59" s="303"/>
    </row>
    <row r="60" spans="2:16" ht="69" customHeight="1" x14ac:dyDescent="0.2">
      <c r="B60" s="357"/>
      <c r="C60" s="298" t="s">
        <v>1074</v>
      </c>
      <c r="D60" s="299"/>
      <c r="E60" s="300"/>
      <c r="F60" s="298" t="s">
        <v>1075</v>
      </c>
      <c r="G60" s="299"/>
      <c r="H60" s="300"/>
      <c r="I60" s="298" t="s">
        <v>917</v>
      </c>
      <c r="J60" s="299"/>
      <c r="K60" s="298" t="s">
        <v>930</v>
      </c>
      <c r="L60" s="299"/>
      <c r="M60" s="135"/>
      <c r="N60" s="301"/>
      <c r="O60" s="302"/>
      <c r="P60" s="303"/>
    </row>
    <row r="61" spans="2:16" ht="69" customHeight="1" x14ac:dyDescent="0.2">
      <c r="B61" s="358"/>
      <c r="C61" s="298" t="s">
        <v>1076</v>
      </c>
      <c r="D61" s="299"/>
      <c r="E61" s="300"/>
      <c r="F61" s="298" t="s">
        <v>1077</v>
      </c>
      <c r="G61" s="299"/>
      <c r="H61" s="300"/>
      <c r="I61" s="298" t="s">
        <v>893</v>
      </c>
      <c r="J61" s="299"/>
      <c r="K61" s="298" t="s">
        <v>1022</v>
      </c>
      <c r="L61" s="299"/>
      <c r="M61" s="135"/>
      <c r="N61" s="301"/>
      <c r="O61" s="302"/>
      <c r="P61" s="303"/>
    </row>
    <row r="62" spans="2:16" ht="14.1" customHeight="1" x14ac:dyDescent="0.2">
      <c r="B62" s="434" t="s">
        <v>1107</v>
      </c>
      <c r="C62" s="298" t="s">
        <v>901</v>
      </c>
      <c r="D62" s="299"/>
      <c r="E62" s="300"/>
      <c r="F62" s="298" t="s">
        <v>911</v>
      </c>
      <c r="G62" s="299"/>
      <c r="H62" s="300"/>
      <c r="I62" s="298" t="s">
        <v>917</v>
      </c>
      <c r="J62" s="300"/>
      <c r="K62" s="298" t="s">
        <v>947</v>
      </c>
      <c r="L62" s="300"/>
      <c r="M62" s="135"/>
      <c r="N62" s="301"/>
      <c r="O62" s="302"/>
      <c r="P62" s="303"/>
    </row>
    <row r="63" spans="2:16" ht="29.1" customHeight="1" x14ac:dyDescent="0.2">
      <c r="B63" s="435"/>
      <c r="C63" s="298" t="s">
        <v>1108</v>
      </c>
      <c r="D63" s="299"/>
      <c r="E63" s="300"/>
      <c r="F63" s="298" t="s">
        <v>1109</v>
      </c>
      <c r="G63" s="299"/>
      <c r="H63" s="300"/>
      <c r="I63" s="298" t="s">
        <v>917</v>
      </c>
      <c r="J63" s="300"/>
      <c r="K63" s="298" t="s">
        <v>930</v>
      </c>
      <c r="L63" s="300"/>
      <c r="M63" s="135"/>
      <c r="N63" s="301"/>
      <c r="O63" s="302"/>
      <c r="P63" s="303"/>
    </row>
    <row r="64" spans="2:16" ht="29.1" customHeight="1" x14ac:dyDescent="0.2">
      <c r="B64" s="436"/>
      <c r="C64" s="298" t="s">
        <v>1110</v>
      </c>
      <c r="D64" s="299"/>
      <c r="E64" s="300"/>
      <c r="F64" s="298" t="s">
        <v>1111</v>
      </c>
      <c r="G64" s="299" t="s">
        <v>893</v>
      </c>
      <c r="H64" s="300"/>
      <c r="I64" s="298" t="s">
        <v>917</v>
      </c>
      <c r="J64" s="300"/>
      <c r="K64" s="298" t="s">
        <v>930</v>
      </c>
      <c r="L64" s="300"/>
      <c r="M64" s="135"/>
      <c r="N64" s="301"/>
      <c r="O64" s="302"/>
      <c r="P64" s="303"/>
    </row>
  </sheetData>
  <sheetProtection algorithmName="SHA-512" hashValue="a/P5b1YsYLlnlYTJZFUml43oGy4b/Dlo9iRA1gpXTOW/iP6hHPe6Gmy45KSN9LQwE+Fu/JhXsUbrZv1CACeBHw==" saltValue="L57SAUlxewbFYkg0HqqB+w==" spinCount="100000" sheet="1" formatColumns="0" formatRows="0" insertRows="0"/>
  <mergeCells count="93">
    <mergeCell ref="H20:J20"/>
    <mergeCell ref="H21:J21"/>
    <mergeCell ref="H22:J22"/>
    <mergeCell ref="B6:J6"/>
    <mergeCell ref="H15:J15"/>
    <mergeCell ref="H16:J16"/>
    <mergeCell ref="H17:J17"/>
    <mergeCell ref="H18:J18"/>
    <mergeCell ref="H19:J19"/>
    <mergeCell ref="H7:J10"/>
    <mergeCell ref="H11:J11"/>
    <mergeCell ref="H12:J12"/>
    <mergeCell ref="H13:J13"/>
    <mergeCell ref="H14:J14"/>
    <mergeCell ref="F51:G51"/>
    <mergeCell ref="F52:G52"/>
    <mergeCell ref="B43:G43"/>
    <mergeCell ref="F45:G45"/>
    <mergeCell ref="F46:G46"/>
    <mergeCell ref="F47:G47"/>
    <mergeCell ref="F48:G48"/>
    <mergeCell ref="N58:P58"/>
    <mergeCell ref="B57:P57"/>
    <mergeCell ref="B2:J2"/>
    <mergeCell ref="B3:J3"/>
    <mergeCell ref="B4:J4"/>
    <mergeCell ref="D7:D10"/>
    <mergeCell ref="E7:E10"/>
    <mergeCell ref="C8:C10"/>
    <mergeCell ref="B7:B10"/>
    <mergeCell ref="F7:F10"/>
    <mergeCell ref="G7:G10"/>
    <mergeCell ref="H34:J34"/>
    <mergeCell ref="B54:P54"/>
    <mergeCell ref="B55:P55"/>
    <mergeCell ref="F49:G49"/>
    <mergeCell ref="F50:G50"/>
    <mergeCell ref="N60:P60"/>
    <mergeCell ref="C59:E59"/>
    <mergeCell ref="F59:H59"/>
    <mergeCell ref="I59:J59"/>
    <mergeCell ref="K59:L59"/>
    <mergeCell ref="B24:J24"/>
    <mergeCell ref="B25:B28"/>
    <mergeCell ref="D25:D28"/>
    <mergeCell ref="E25:E28"/>
    <mergeCell ref="F25:F28"/>
    <mergeCell ref="G25:G28"/>
    <mergeCell ref="H25:J28"/>
    <mergeCell ref="C26:C28"/>
    <mergeCell ref="H29:J29"/>
    <mergeCell ref="H35:J35"/>
    <mergeCell ref="B59:B61"/>
    <mergeCell ref="C61:E61"/>
    <mergeCell ref="F61:H61"/>
    <mergeCell ref="I61:J61"/>
    <mergeCell ref="B56:P56"/>
    <mergeCell ref="C58:E58"/>
    <mergeCell ref="F58:H58"/>
    <mergeCell ref="H36:J36"/>
    <mergeCell ref="H37:J37"/>
    <mergeCell ref="H38:J38"/>
    <mergeCell ref="H39:J39"/>
    <mergeCell ref="N59:P59"/>
    <mergeCell ref="C60:E60"/>
    <mergeCell ref="F60:H60"/>
    <mergeCell ref="K61:L61"/>
    <mergeCell ref="K64:L64"/>
    <mergeCell ref="H40:J40"/>
    <mergeCell ref="H30:J30"/>
    <mergeCell ref="H31:J31"/>
    <mergeCell ref="H32:J32"/>
    <mergeCell ref="H33:J33"/>
    <mergeCell ref="I60:J60"/>
    <mergeCell ref="K60:L60"/>
    <mergeCell ref="I58:J58"/>
    <mergeCell ref="K58:L58"/>
    <mergeCell ref="N64:P64"/>
    <mergeCell ref="N61:P61"/>
    <mergeCell ref="B62:B64"/>
    <mergeCell ref="C62:E62"/>
    <mergeCell ref="F62:H62"/>
    <mergeCell ref="I62:J62"/>
    <mergeCell ref="K62:L62"/>
    <mergeCell ref="N62:P62"/>
    <mergeCell ref="C63:E63"/>
    <mergeCell ref="F63:H63"/>
    <mergeCell ref="I63:J63"/>
    <mergeCell ref="K63:L63"/>
    <mergeCell ref="N63:P63"/>
    <mergeCell ref="C64:E64"/>
    <mergeCell ref="F64:H64"/>
    <mergeCell ref="I64:J64"/>
  </mergeCells>
  <conditionalFormatting sqref="M59:M64">
    <cfRule type="expression" dxfId="7" priority="1">
      <formula>M59="Pass"</formula>
    </cfRule>
  </conditionalFormatting>
  <conditionalFormatting sqref="N59:P64">
    <cfRule type="expression" dxfId="6" priority="2">
      <formula>M59="Pass"</formula>
    </cfRule>
  </conditionalFormatting>
  <dataValidations count="1">
    <dataValidation type="list" allowBlank="1" showInputMessage="1" showErrorMessage="1" sqref="M59:M64" xr:uid="{DF29D351-9207-4887-86C9-D1FBAF2D6CF2}">
      <formula1>"Pass,Fail,NA,Not Inspected"</formula1>
    </dataValidation>
  </dataValidations>
  <pageMargins left="0.7" right="0.7" top="0.75" bottom="0.75" header="0.3" footer="0.3"/>
  <pageSetup orientation="portrait" horizontalDpi="30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57348" r:id="rId4" name="Check Box 4">
              <controlPr defaultSize="0" autoFill="0" autoLine="0" autoPict="0">
                <anchor moveWithCells="1">
                  <from>
                    <xdr:col>6</xdr:col>
                    <xdr:colOff>200025</xdr:colOff>
                    <xdr:row>11</xdr:row>
                    <xdr:rowOff>0</xdr:rowOff>
                  </from>
                  <to>
                    <xdr:col>6</xdr:col>
                    <xdr:colOff>666750</xdr:colOff>
                    <xdr:row>12</xdr:row>
                    <xdr:rowOff>28575</xdr:rowOff>
                  </to>
                </anchor>
              </controlPr>
            </control>
          </mc:Choice>
        </mc:AlternateContent>
        <mc:AlternateContent xmlns:mc="http://schemas.openxmlformats.org/markup-compatibility/2006">
          <mc:Choice Requires="x14">
            <control shapeId="57349" r:id="rId5" name="Check Box 5">
              <controlPr defaultSize="0" autoFill="0" autoLine="0" autoPict="0">
                <anchor moveWithCells="1">
                  <from>
                    <xdr:col>6</xdr:col>
                    <xdr:colOff>200025</xdr:colOff>
                    <xdr:row>12</xdr:row>
                    <xdr:rowOff>0</xdr:rowOff>
                  </from>
                  <to>
                    <xdr:col>6</xdr:col>
                    <xdr:colOff>666750</xdr:colOff>
                    <xdr:row>13</xdr:row>
                    <xdr:rowOff>28575</xdr:rowOff>
                  </to>
                </anchor>
              </controlPr>
            </control>
          </mc:Choice>
        </mc:AlternateContent>
        <mc:AlternateContent xmlns:mc="http://schemas.openxmlformats.org/markup-compatibility/2006">
          <mc:Choice Requires="x14">
            <control shapeId="57350" r:id="rId6" name="Check Box 6">
              <controlPr defaultSize="0" autoFill="0" autoLine="0" autoPict="0">
                <anchor moveWithCells="1">
                  <from>
                    <xdr:col>6</xdr:col>
                    <xdr:colOff>200025</xdr:colOff>
                    <xdr:row>13</xdr:row>
                    <xdr:rowOff>0</xdr:rowOff>
                  </from>
                  <to>
                    <xdr:col>6</xdr:col>
                    <xdr:colOff>666750</xdr:colOff>
                    <xdr:row>14</xdr:row>
                    <xdr:rowOff>28575</xdr:rowOff>
                  </to>
                </anchor>
              </controlPr>
            </control>
          </mc:Choice>
        </mc:AlternateContent>
        <mc:AlternateContent xmlns:mc="http://schemas.openxmlformats.org/markup-compatibility/2006">
          <mc:Choice Requires="x14">
            <control shapeId="57351" r:id="rId7" name="Check Box 7">
              <controlPr defaultSize="0" autoFill="0" autoLine="0" autoPict="0">
                <anchor moveWithCells="1">
                  <from>
                    <xdr:col>6</xdr:col>
                    <xdr:colOff>200025</xdr:colOff>
                    <xdr:row>14</xdr:row>
                    <xdr:rowOff>0</xdr:rowOff>
                  </from>
                  <to>
                    <xdr:col>6</xdr:col>
                    <xdr:colOff>666750</xdr:colOff>
                    <xdr:row>15</xdr:row>
                    <xdr:rowOff>28575</xdr:rowOff>
                  </to>
                </anchor>
              </controlPr>
            </control>
          </mc:Choice>
        </mc:AlternateContent>
        <mc:AlternateContent xmlns:mc="http://schemas.openxmlformats.org/markup-compatibility/2006">
          <mc:Choice Requires="x14">
            <control shapeId="57352" r:id="rId8" name="Check Box 8">
              <controlPr defaultSize="0" autoFill="0" autoLine="0" autoPict="0">
                <anchor moveWithCells="1">
                  <from>
                    <xdr:col>6</xdr:col>
                    <xdr:colOff>200025</xdr:colOff>
                    <xdr:row>15</xdr:row>
                    <xdr:rowOff>0</xdr:rowOff>
                  </from>
                  <to>
                    <xdr:col>6</xdr:col>
                    <xdr:colOff>666750</xdr:colOff>
                    <xdr:row>16</xdr:row>
                    <xdr:rowOff>28575</xdr:rowOff>
                  </to>
                </anchor>
              </controlPr>
            </control>
          </mc:Choice>
        </mc:AlternateContent>
        <mc:AlternateContent xmlns:mc="http://schemas.openxmlformats.org/markup-compatibility/2006">
          <mc:Choice Requires="x14">
            <control shapeId="57353" r:id="rId9" name="Check Box 9">
              <controlPr defaultSize="0" autoFill="0" autoLine="0" autoPict="0">
                <anchor moveWithCells="1">
                  <from>
                    <xdr:col>6</xdr:col>
                    <xdr:colOff>200025</xdr:colOff>
                    <xdr:row>17</xdr:row>
                    <xdr:rowOff>0</xdr:rowOff>
                  </from>
                  <to>
                    <xdr:col>6</xdr:col>
                    <xdr:colOff>666750</xdr:colOff>
                    <xdr:row>18</xdr:row>
                    <xdr:rowOff>28575</xdr:rowOff>
                  </to>
                </anchor>
              </controlPr>
            </control>
          </mc:Choice>
        </mc:AlternateContent>
        <mc:AlternateContent xmlns:mc="http://schemas.openxmlformats.org/markup-compatibility/2006">
          <mc:Choice Requires="x14">
            <control shapeId="57354" r:id="rId10" name="Check Box 10">
              <controlPr defaultSize="0" autoFill="0" autoLine="0" autoPict="0">
                <anchor moveWithCells="1">
                  <from>
                    <xdr:col>6</xdr:col>
                    <xdr:colOff>200025</xdr:colOff>
                    <xdr:row>18</xdr:row>
                    <xdr:rowOff>0</xdr:rowOff>
                  </from>
                  <to>
                    <xdr:col>6</xdr:col>
                    <xdr:colOff>666750</xdr:colOff>
                    <xdr:row>19</xdr:row>
                    <xdr:rowOff>28575</xdr:rowOff>
                  </to>
                </anchor>
              </controlPr>
            </control>
          </mc:Choice>
        </mc:AlternateContent>
        <mc:AlternateContent xmlns:mc="http://schemas.openxmlformats.org/markup-compatibility/2006">
          <mc:Choice Requires="x14">
            <control shapeId="57355" r:id="rId11" name="Check Box 11">
              <controlPr defaultSize="0" autoFill="0" autoLine="0" autoPict="0">
                <anchor moveWithCells="1">
                  <from>
                    <xdr:col>6</xdr:col>
                    <xdr:colOff>200025</xdr:colOff>
                    <xdr:row>19</xdr:row>
                    <xdr:rowOff>0</xdr:rowOff>
                  </from>
                  <to>
                    <xdr:col>6</xdr:col>
                    <xdr:colOff>666750</xdr:colOff>
                    <xdr:row>20</xdr:row>
                    <xdr:rowOff>28575</xdr:rowOff>
                  </to>
                </anchor>
              </controlPr>
            </control>
          </mc:Choice>
        </mc:AlternateContent>
        <mc:AlternateContent xmlns:mc="http://schemas.openxmlformats.org/markup-compatibility/2006">
          <mc:Choice Requires="x14">
            <control shapeId="57356" r:id="rId12" name="Check Box 12">
              <controlPr defaultSize="0" autoFill="0" autoLine="0" autoPict="0">
                <anchor moveWithCells="1">
                  <from>
                    <xdr:col>6</xdr:col>
                    <xdr:colOff>200025</xdr:colOff>
                    <xdr:row>20</xdr:row>
                    <xdr:rowOff>0</xdr:rowOff>
                  </from>
                  <to>
                    <xdr:col>6</xdr:col>
                    <xdr:colOff>666750</xdr:colOff>
                    <xdr:row>21</xdr:row>
                    <xdr:rowOff>28575</xdr:rowOff>
                  </to>
                </anchor>
              </controlPr>
            </control>
          </mc:Choice>
        </mc:AlternateContent>
        <mc:AlternateContent xmlns:mc="http://schemas.openxmlformats.org/markup-compatibility/2006">
          <mc:Choice Requires="x14">
            <control shapeId="57357" r:id="rId13" name="Check Box 13">
              <controlPr defaultSize="0" autoFill="0" autoLine="0" autoPict="0">
                <anchor moveWithCells="1">
                  <from>
                    <xdr:col>6</xdr:col>
                    <xdr:colOff>200025</xdr:colOff>
                    <xdr:row>21</xdr:row>
                    <xdr:rowOff>0</xdr:rowOff>
                  </from>
                  <to>
                    <xdr:col>6</xdr:col>
                    <xdr:colOff>666750</xdr:colOff>
                    <xdr:row>22</xdr:row>
                    <xdr:rowOff>28575</xdr:rowOff>
                  </to>
                </anchor>
              </controlPr>
            </control>
          </mc:Choice>
        </mc:AlternateContent>
        <mc:AlternateContent xmlns:mc="http://schemas.openxmlformats.org/markup-compatibility/2006">
          <mc:Choice Requires="x14">
            <control shapeId="57378" r:id="rId14" name="Check Box 34">
              <controlPr defaultSize="0" autoFill="0" autoLine="0" autoPict="0">
                <anchor moveWithCells="1">
                  <from>
                    <xdr:col>4</xdr:col>
                    <xdr:colOff>447675</xdr:colOff>
                    <xdr:row>29</xdr:row>
                    <xdr:rowOff>0</xdr:rowOff>
                  </from>
                  <to>
                    <xdr:col>4</xdr:col>
                    <xdr:colOff>876300</xdr:colOff>
                    <xdr:row>30</xdr:row>
                    <xdr:rowOff>19050</xdr:rowOff>
                  </to>
                </anchor>
              </controlPr>
            </control>
          </mc:Choice>
        </mc:AlternateContent>
        <mc:AlternateContent xmlns:mc="http://schemas.openxmlformats.org/markup-compatibility/2006">
          <mc:Choice Requires="x14">
            <control shapeId="57379" r:id="rId15" name="Check Box 35">
              <controlPr defaultSize="0" autoFill="0" autoLine="0" autoPict="0">
                <anchor moveWithCells="1">
                  <from>
                    <xdr:col>4</xdr:col>
                    <xdr:colOff>447675</xdr:colOff>
                    <xdr:row>30</xdr:row>
                    <xdr:rowOff>0</xdr:rowOff>
                  </from>
                  <to>
                    <xdr:col>4</xdr:col>
                    <xdr:colOff>876300</xdr:colOff>
                    <xdr:row>31</xdr:row>
                    <xdr:rowOff>19050</xdr:rowOff>
                  </to>
                </anchor>
              </controlPr>
            </control>
          </mc:Choice>
        </mc:AlternateContent>
        <mc:AlternateContent xmlns:mc="http://schemas.openxmlformats.org/markup-compatibility/2006">
          <mc:Choice Requires="x14">
            <control shapeId="57380" r:id="rId16" name="Check Box 36">
              <controlPr defaultSize="0" autoFill="0" autoLine="0" autoPict="0">
                <anchor moveWithCells="1">
                  <from>
                    <xdr:col>4</xdr:col>
                    <xdr:colOff>447675</xdr:colOff>
                    <xdr:row>31</xdr:row>
                    <xdr:rowOff>0</xdr:rowOff>
                  </from>
                  <to>
                    <xdr:col>4</xdr:col>
                    <xdr:colOff>876300</xdr:colOff>
                    <xdr:row>32</xdr:row>
                    <xdr:rowOff>19050</xdr:rowOff>
                  </to>
                </anchor>
              </controlPr>
            </control>
          </mc:Choice>
        </mc:AlternateContent>
        <mc:AlternateContent xmlns:mc="http://schemas.openxmlformats.org/markup-compatibility/2006">
          <mc:Choice Requires="x14">
            <control shapeId="57381" r:id="rId17" name="Check Box 37">
              <controlPr defaultSize="0" autoFill="0" autoLine="0" autoPict="0">
                <anchor moveWithCells="1">
                  <from>
                    <xdr:col>4</xdr:col>
                    <xdr:colOff>447675</xdr:colOff>
                    <xdr:row>32</xdr:row>
                    <xdr:rowOff>0</xdr:rowOff>
                  </from>
                  <to>
                    <xdr:col>4</xdr:col>
                    <xdr:colOff>876300</xdr:colOff>
                    <xdr:row>33</xdr:row>
                    <xdr:rowOff>19050</xdr:rowOff>
                  </to>
                </anchor>
              </controlPr>
            </control>
          </mc:Choice>
        </mc:AlternateContent>
        <mc:AlternateContent xmlns:mc="http://schemas.openxmlformats.org/markup-compatibility/2006">
          <mc:Choice Requires="x14">
            <control shapeId="57382" r:id="rId18" name="Check Box 38">
              <controlPr defaultSize="0" autoFill="0" autoLine="0" autoPict="0">
                <anchor moveWithCells="1">
                  <from>
                    <xdr:col>4</xdr:col>
                    <xdr:colOff>447675</xdr:colOff>
                    <xdr:row>33</xdr:row>
                    <xdr:rowOff>0</xdr:rowOff>
                  </from>
                  <to>
                    <xdr:col>4</xdr:col>
                    <xdr:colOff>876300</xdr:colOff>
                    <xdr:row>34</xdr:row>
                    <xdr:rowOff>19050</xdr:rowOff>
                  </to>
                </anchor>
              </controlPr>
            </control>
          </mc:Choice>
        </mc:AlternateContent>
        <mc:AlternateContent xmlns:mc="http://schemas.openxmlformats.org/markup-compatibility/2006">
          <mc:Choice Requires="x14">
            <control shapeId="57383" r:id="rId19" name="Check Box 39">
              <controlPr defaultSize="0" autoFill="0" autoLine="0" autoPict="0">
                <anchor moveWithCells="1">
                  <from>
                    <xdr:col>4</xdr:col>
                    <xdr:colOff>447675</xdr:colOff>
                    <xdr:row>35</xdr:row>
                    <xdr:rowOff>0</xdr:rowOff>
                  </from>
                  <to>
                    <xdr:col>4</xdr:col>
                    <xdr:colOff>876300</xdr:colOff>
                    <xdr:row>36</xdr:row>
                    <xdr:rowOff>19050</xdr:rowOff>
                  </to>
                </anchor>
              </controlPr>
            </control>
          </mc:Choice>
        </mc:AlternateContent>
        <mc:AlternateContent xmlns:mc="http://schemas.openxmlformats.org/markup-compatibility/2006">
          <mc:Choice Requires="x14">
            <control shapeId="57384" r:id="rId20" name="Check Box 40">
              <controlPr defaultSize="0" autoFill="0" autoLine="0" autoPict="0">
                <anchor moveWithCells="1">
                  <from>
                    <xdr:col>4</xdr:col>
                    <xdr:colOff>447675</xdr:colOff>
                    <xdr:row>36</xdr:row>
                    <xdr:rowOff>0</xdr:rowOff>
                  </from>
                  <to>
                    <xdr:col>4</xdr:col>
                    <xdr:colOff>876300</xdr:colOff>
                    <xdr:row>37</xdr:row>
                    <xdr:rowOff>19050</xdr:rowOff>
                  </to>
                </anchor>
              </controlPr>
            </control>
          </mc:Choice>
        </mc:AlternateContent>
        <mc:AlternateContent xmlns:mc="http://schemas.openxmlformats.org/markup-compatibility/2006">
          <mc:Choice Requires="x14">
            <control shapeId="57385" r:id="rId21" name="Check Box 41">
              <controlPr defaultSize="0" autoFill="0" autoLine="0" autoPict="0">
                <anchor moveWithCells="1">
                  <from>
                    <xdr:col>4</xdr:col>
                    <xdr:colOff>447675</xdr:colOff>
                    <xdr:row>37</xdr:row>
                    <xdr:rowOff>0</xdr:rowOff>
                  </from>
                  <to>
                    <xdr:col>4</xdr:col>
                    <xdr:colOff>876300</xdr:colOff>
                    <xdr:row>38</xdr:row>
                    <xdr:rowOff>19050</xdr:rowOff>
                  </to>
                </anchor>
              </controlPr>
            </control>
          </mc:Choice>
        </mc:AlternateContent>
        <mc:AlternateContent xmlns:mc="http://schemas.openxmlformats.org/markup-compatibility/2006">
          <mc:Choice Requires="x14">
            <control shapeId="57386" r:id="rId22" name="Check Box 42">
              <controlPr defaultSize="0" autoFill="0" autoLine="0" autoPict="0">
                <anchor moveWithCells="1">
                  <from>
                    <xdr:col>4</xdr:col>
                    <xdr:colOff>447675</xdr:colOff>
                    <xdr:row>38</xdr:row>
                    <xdr:rowOff>0</xdr:rowOff>
                  </from>
                  <to>
                    <xdr:col>4</xdr:col>
                    <xdr:colOff>876300</xdr:colOff>
                    <xdr:row>39</xdr:row>
                    <xdr:rowOff>19050</xdr:rowOff>
                  </to>
                </anchor>
              </controlPr>
            </control>
          </mc:Choice>
        </mc:AlternateContent>
        <mc:AlternateContent xmlns:mc="http://schemas.openxmlformats.org/markup-compatibility/2006">
          <mc:Choice Requires="x14">
            <control shapeId="57387" r:id="rId23" name="Check Box 43">
              <controlPr defaultSize="0" autoFill="0" autoLine="0" autoPict="0">
                <anchor moveWithCells="1">
                  <from>
                    <xdr:col>4</xdr:col>
                    <xdr:colOff>447675</xdr:colOff>
                    <xdr:row>39</xdr:row>
                    <xdr:rowOff>0</xdr:rowOff>
                  </from>
                  <to>
                    <xdr:col>4</xdr:col>
                    <xdr:colOff>876300</xdr:colOff>
                    <xdr:row>40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28857-28E0-4C1C-BB4F-A6D838F621B0}">
  <sheetPr codeName="Sheet16">
    <tabColor theme="5" tint="0.39997558519241921"/>
  </sheetPr>
  <dimension ref="A2:U24"/>
  <sheetViews>
    <sheetView showGridLines="0" zoomScaleNormal="100" workbookViewId="0"/>
  </sheetViews>
  <sheetFormatPr defaultColWidth="9.140625" defaultRowHeight="14.25" x14ac:dyDescent="0.2"/>
  <cols>
    <col min="1" max="1" width="2.28515625" style="3" customWidth="1"/>
    <col min="2" max="2" width="52.28515625" style="3" customWidth="1"/>
    <col min="3" max="3" width="36.7109375" style="3" customWidth="1"/>
    <col min="4" max="4" width="40.42578125" style="3" customWidth="1"/>
    <col min="5" max="5" width="9.28515625" style="3" customWidth="1"/>
    <col min="6" max="6" width="17.42578125" style="3" bestFit="1" customWidth="1"/>
    <col min="7" max="7" width="24.42578125" style="3" customWidth="1"/>
    <col min="8" max="8" width="19.140625" style="3" customWidth="1"/>
    <col min="9" max="16384" width="9.140625" style="3"/>
  </cols>
  <sheetData>
    <row r="2" spans="1:21" s="24" customFormat="1" ht="15.75" x14ac:dyDescent="0.2">
      <c r="B2" s="392" t="s">
        <v>764</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26.45" customHeight="1" x14ac:dyDescent="0.2">
      <c r="A4" s="4"/>
      <c r="B4" s="458" t="s">
        <v>1095</v>
      </c>
      <c r="C4" s="459"/>
      <c r="D4" s="459"/>
      <c r="E4" s="459"/>
      <c r="F4" s="459"/>
      <c r="G4" s="460"/>
      <c r="O4" s="89"/>
      <c r="P4" s="89"/>
      <c r="Q4" s="89"/>
      <c r="R4" s="89"/>
      <c r="S4" s="89"/>
    </row>
    <row r="6" spans="1:21" ht="15.75" x14ac:dyDescent="0.25">
      <c r="B6" s="239" t="s">
        <v>678</v>
      </c>
      <c r="C6" s="239"/>
      <c r="D6" s="239"/>
      <c r="E6" s="239"/>
      <c r="F6" s="239"/>
      <c r="G6" s="239"/>
    </row>
    <row r="7" spans="1:21" ht="51" x14ac:dyDescent="0.2">
      <c r="B7" s="112" t="s">
        <v>607</v>
      </c>
      <c r="C7" s="112" t="s">
        <v>608</v>
      </c>
      <c r="D7" s="112" t="s">
        <v>611</v>
      </c>
      <c r="E7" s="112" t="s">
        <v>96</v>
      </c>
      <c r="F7" s="112" t="s">
        <v>420</v>
      </c>
      <c r="G7" s="42" t="s">
        <v>617</v>
      </c>
    </row>
    <row r="8" spans="1:21" s="27" customFormat="1" ht="35.1" customHeight="1" x14ac:dyDescent="0.2">
      <c r="B8" s="189" t="s">
        <v>604</v>
      </c>
      <c r="C8" s="49"/>
      <c r="D8" s="49"/>
      <c r="E8" s="49"/>
      <c r="F8" s="49"/>
      <c r="G8" s="49"/>
    </row>
    <row r="9" spans="1:21" s="27" customFormat="1" ht="35.1" customHeight="1" x14ac:dyDescent="0.2">
      <c r="B9" s="189" t="s">
        <v>614</v>
      </c>
      <c r="C9" s="49"/>
      <c r="D9" s="49"/>
      <c r="E9" s="49"/>
      <c r="F9" s="49"/>
      <c r="G9" s="49"/>
    </row>
    <row r="10" spans="1:21" s="27" customFormat="1" ht="35.1" customHeight="1" x14ac:dyDescent="0.2">
      <c r="B10" s="189" t="s">
        <v>605</v>
      </c>
      <c r="C10" s="49"/>
      <c r="D10" s="49"/>
      <c r="E10" s="49"/>
      <c r="F10" s="49"/>
      <c r="G10" s="49"/>
    </row>
    <row r="11" spans="1:21" s="27" customFormat="1" ht="35.1" customHeight="1" x14ac:dyDescent="0.2">
      <c r="B11" s="189" t="s">
        <v>28</v>
      </c>
      <c r="C11" s="49"/>
      <c r="D11" s="49"/>
      <c r="E11" s="49"/>
      <c r="F11" s="49"/>
      <c r="G11" s="49"/>
    </row>
    <row r="12" spans="1:21" s="27" customFormat="1" ht="35.1" customHeight="1" x14ac:dyDescent="0.2">
      <c r="B12" s="189" t="s">
        <v>612</v>
      </c>
      <c r="C12" s="49"/>
      <c r="D12" s="49"/>
      <c r="E12" s="49"/>
      <c r="F12" s="49"/>
      <c r="G12" s="49"/>
    </row>
    <row r="13" spans="1:21" s="27" customFormat="1" ht="35.1" customHeight="1" x14ac:dyDescent="0.2">
      <c r="B13" s="189" t="s">
        <v>613</v>
      </c>
      <c r="C13" s="49"/>
      <c r="D13" s="49"/>
      <c r="E13" s="49"/>
      <c r="F13" s="49"/>
      <c r="G13" s="49"/>
    </row>
    <row r="14" spans="1:21" s="27" customFormat="1" ht="35.1" customHeight="1" x14ac:dyDescent="0.2">
      <c r="B14" s="189" t="s">
        <v>668</v>
      </c>
      <c r="C14" s="49"/>
      <c r="D14" s="49"/>
      <c r="E14" s="49"/>
      <c r="F14" s="49"/>
      <c r="G14" s="49"/>
    </row>
    <row r="15" spans="1:21" s="27" customFormat="1" ht="35.1" customHeight="1" x14ac:dyDescent="0.2">
      <c r="B15" s="189" t="s">
        <v>615</v>
      </c>
      <c r="C15" s="49"/>
      <c r="D15" s="49"/>
      <c r="E15" s="49"/>
      <c r="F15" s="49"/>
      <c r="G15" s="49"/>
    </row>
    <row r="16" spans="1:21" s="27" customFormat="1" ht="35.1" customHeight="1" x14ac:dyDescent="0.2">
      <c r="B16" s="189" t="s">
        <v>616</v>
      </c>
      <c r="C16" s="49"/>
      <c r="D16" s="49"/>
      <c r="E16" s="49"/>
      <c r="F16" s="49"/>
      <c r="G16" s="49"/>
    </row>
    <row r="18" spans="2:5" ht="15.75" x14ac:dyDescent="0.2">
      <c r="B18" s="391" t="s">
        <v>819</v>
      </c>
      <c r="C18" s="391"/>
      <c r="D18" s="391"/>
      <c r="E18" s="391"/>
    </row>
    <row r="19" spans="2:5" x14ac:dyDescent="0.2">
      <c r="B19" s="38" t="s">
        <v>94</v>
      </c>
      <c r="C19" s="37" t="s">
        <v>529</v>
      </c>
      <c r="D19" s="283" t="s">
        <v>104</v>
      </c>
      <c r="E19" s="284"/>
    </row>
    <row r="20" spans="2:5" x14ac:dyDescent="0.2">
      <c r="B20" s="157"/>
      <c r="C20" s="174"/>
      <c r="D20" s="273"/>
      <c r="E20" s="274"/>
    </row>
    <row r="21" spans="2:5" x14ac:dyDescent="0.2">
      <c r="B21" s="157"/>
      <c r="C21" s="184"/>
      <c r="D21" s="273"/>
      <c r="E21" s="274"/>
    </row>
    <row r="22" spans="2:5" x14ac:dyDescent="0.2">
      <c r="B22" s="157"/>
      <c r="C22" s="184"/>
      <c r="D22" s="273"/>
      <c r="E22" s="274"/>
    </row>
    <row r="23" spans="2:5" x14ac:dyDescent="0.2">
      <c r="B23" s="157"/>
      <c r="C23" s="184"/>
      <c r="D23" s="273"/>
      <c r="E23" s="274"/>
    </row>
    <row r="24" spans="2:5" x14ac:dyDescent="0.2">
      <c r="B24" s="157"/>
      <c r="C24" s="184"/>
      <c r="D24" s="273"/>
      <c r="E24" s="274"/>
    </row>
  </sheetData>
  <sheetProtection algorithmName="SHA-512" hashValue="U13eAV9oSTT1FYdsGtinvT90aNbUFuG8QCLNCRI6fJOn6N9XM8uXrtuAF5t+9K5bEYMAFnntfOYTtKGgT4hBQw==" saltValue="Rnf/TBPmGhzrlX2ELsKK6Q==" spinCount="100000" sheet="1" formatColumns="0" formatRows="0" insertRows="0"/>
  <mergeCells count="11">
    <mergeCell ref="B2:G2"/>
    <mergeCell ref="B3:G3"/>
    <mergeCell ref="B4:G4"/>
    <mergeCell ref="B6:G6"/>
    <mergeCell ref="D24:E24"/>
    <mergeCell ref="B18:E18"/>
    <mergeCell ref="D19:E19"/>
    <mergeCell ref="D20:E20"/>
    <mergeCell ref="D21:E21"/>
    <mergeCell ref="D22:E22"/>
    <mergeCell ref="D23:E23"/>
  </mergeCell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8FB370-ED24-4BFF-AF4A-D1E2D168BF57}">
          <x14:formula1>
            <xm:f>'Data Validation'!$B$129:$B$130</xm:f>
          </x14:formula1>
          <xm:sqref>C8:C16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B013-E453-45D3-B451-BA58FEAD6A58}">
  <sheetPr codeName="Sheet17">
    <tabColor theme="5" tint="0.39997558519241921"/>
  </sheetPr>
  <dimension ref="A2:N42"/>
  <sheetViews>
    <sheetView showGridLines="0" zoomScaleNormal="100" workbookViewId="0"/>
  </sheetViews>
  <sheetFormatPr defaultColWidth="9.140625" defaultRowHeight="14.25" x14ac:dyDescent="0.2"/>
  <cols>
    <col min="1" max="1" width="2.28515625" style="3" customWidth="1"/>
    <col min="2" max="2" width="14.28515625" style="3" customWidth="1"/>
    <col min="3" max="3" width="25.28515625" style="3" bestFit="1" customWidth="1"/>
    <col min="4" max="5" width="40.42578125" style="3" customWidth="1"/>
    <col min="6" max="6" width="17.42578125" style="3" bestFit="1" customWidth="1"/>
    <col min="7" max="7" width="25.140625" style="3" customWidth="1"/>
    <col min="8" max="8" width="19.140625" style="3" customWidth="1"/>
    <col min="9" max="9" width="19.85546875" style="3" customWidth="1"/>
    <col min="10" max="10" width="19.28515625" style="3" customWidth="1"/>
    <col min="11" max="16384" width="9.140625" style="3"/>
  </cols>
  <sheetData>
    <row r="2" spans="1:12" s="1" customFormat="1" ht="18" x14ac:dyDescent="0.25">
      <c r="A2" s="2"/>
      <c r="B2" s="466" t="s">
        <v>826</v>
      </c>
      <c r="C2" s="466"/>
      <c r="D2" s="466"/>
      <c r="E2" s="466"/>
      <c r="F2" s="466"/>
      <c r="G2" s="466"/>
      <c r="H2" s="465"/>
      <c r="I2" s="18"/>
      <c r="J2" s="18"/>
      <c r="K2" s="18"/>
      <c r="L2" s="2"/>
    </row>
    <row r="3" spans="1:12" ht="15" x14ac:dyDescent="0.2">
      <c r="A3" s="4"/>
      <c r="B3" s="464" t="s">
        <v>725</v>
      </c>
      <c r="C3" s="465"/>
      <c r="D3" s="465"/>
      <c r="E3" s="465"/>
      <c r="F3" s="465"/>
      <c r="G3" s="465"/>
      <c r="H3" s="465"/>
    </row>
    <row r="4" spans="1:12" x14ac:dyDescent="0.2">
      <c r="B4" s="451" t="s">
        <v>862</v>
      </c>
      <c r="C4" s="451"/>
      <c r="D4" s="451"/>
      <c r="E4" s="451"/>
      <c r="F4" s="451"/>
      <c r="G4" s="451"/>
      <c r="H4" s="451"/>
    </row>
    <row r="6" spans="1:12" s="1" customFormat="1" ht="15.75" x14ac:dyDescent="0.2">
      <c r="A6" s="2"/>
      <c r="B6" s="286" t="s">
        <v>767</v>
      </c>
      <c r="C6" s="287"/>
      <c r="D6" s="287"/>
      <c r="E6" s="287"/>
      <c r="F6" s="287"/>
      <c r="G6" s="287"/>
      <c r="H6" s="288"/>
      <c r="I6" s="3"/>
      <c r="J6" s="2"/>
      <c r="K6" s="2"/>
      <c r="L6" s="2"/>
    </row>
    <row r="7" spans="1:12" x14ac:dyDescent="0.2">
      <c r="B7" s="318" t="s">
        <v>724</v>
      </c>
      <c r="C7" s="46" t="s">
        <v>545</v>
      </c>
      <c r="D7" s="317" t="s">
        <v>579</v>
      </c>
      <c r="E7" s="317" t="s">
        <v>580</v>
      </c>
      <c r="F7" s="317" t="s">
        <v>581</v>
      </c>
      <c r="G7" s="317" t="s">
        <v>765</v>
      </c>
      <c r="H7" s="317" t="s">
        <v>104</v>
      </c>
    </row>
    <row r="8" spans="1:12" x14ac:dyDescent="0.2">
      <c r="B8" s="319"/>
      <c r="C8" s="317" t="s">
        <v>549</v>
      </c>
      <c r="D8" s="317"/>
      <c r="E8" s="317"/>
      <c r="F8" s="317"/>
      <c r="G8" s="317"/>
      <c r="H8" s="317"/>
    </row>
    <row r="9" spans="1:12" x14ac:dyDescent="0.2">
      <c r="B9" s="319"/>
      <c r="C9" s="317"/>
      <c r="D9" s="317"/>
      <c r="E9" s="317"/>
      <c r="F9" s="317"/>
      <c r="G9" s="317"/>
      <c r="H9" s="317"/>
    </row>
    <row r="10" spans="1:12" x14ac:dyDescent="0.2">
      <c r="B10" s="319"/>
      <c r="C10" s="317"/>
      <c r="D10" s="317"/>
      <c r="E10" s="317"/>
      <c r="F10" s="317"/>
      <c r="G10" s="317"/>
      <c r="H10" s="317"/>
    </row>
    <row r="11" spans="1:12" x14ac:dyDescent="0.2">
      <c r="B11" s="463" t="s">
        <v>630</v>
      </c>
      <c r="C11" s="463"/>
      <c r="D11" s="463"/>
      <c r="E11" s="463"/>
      <c r="F11" s="463"/>
      <c r="G11" s="463"/>
      <c r="H11" s="463"/>
    </row>
    <row r="12" spans="1:12" s="27" customFormat="1" ht="12" x14ac:dyDescent="0.2">
      <c r="B12" s="98"/>
      <c r="C12" s="79"/>
      <c r="D12" s="79"/>
      <c r="E12" s="79"/>
      <c r="F12" s="79"/>
      <c r="G12" s="79"/>
      <c r="H12" s="79"/>
    </row>
    <row r="13" spans="1:12" s="27" customFormat="1" ht="12" x14ac:dyDescent="0.2">
      <c r="B13" s="79"/>
      <c r="C13" s="79"/>
      <c r="D13" s="79"/>
      <c r="E13" s="79"/>
      <c r="F13" s="79"/>
      <c r="G13" s="79"/>
      <c r="H13" s="79"/>
    </row>
    <row r="14" spans="1:12" s="27" customFormat="1" ht="12" x14ac:dyDescent="0.2">
      <c r="B14" s="79"/>
      <c r="C14" s="79"/>
      <c r="D14" s="79"/>
      <c r="E14" s="79"/>
      <c r="F14" s="79"/>
      <c r="G14" s="79"/>
      <c r="H14" s="79"/>
    </row>
    <row r="15" spans="1:12" s="27" customFormat="1" ht="12" x14ac:dyDescent="0.2">
      <c r="B15" s="79"/>
      <c r="C15" s="79"/>
      <c r="D15" s="79"/>
      <c r="E15" s="79"/>
      <c r="F15" s="79"/>
      <c r="G15" s="79"/>
      <c r="H15" s="79"/>
    </row>
    <row r="16" spans="1:12" s="27" customFormat="1" ht="12" x14ac:dyDescent="0.2">
      <c r="B16" s="79"/>
      <c r="C16" s="79"/>
      <c r="D16" s="79"/>
      <c r="E16" s="79"/>
      <c r="F16" s="79"/>
      <c r="G16" s="79"/>
      <c r="H16" s="79"/>
    </row>
    <row r="17" spans="2:8" x14ac:dyDescent="0.2">
      <c r="B17" s="463" t="s">
        <v>801</v>
      </c>
      <c r="C17" s="463"/>
      <c r="D17" s="463"/>
      <c r="E17" s="463"/>
      <c r="F17" s="463"/>
      <c r="G17" s="463"/>
      <c r="H17" s="463"/>
    </row>
    <row r="18" spans="2:8" s="4" customFormat="1" x14ac:dyDescent="0.2">
      <c r="B18" s="134"/>
      <c r="C18" s="135"/>
      <c r="D18" s="135"/>
      <c r="E18" s="135"/>
      <c r="F18" s="135"/>
      <c r="G18" s="135"/>
      <c r="H18" s="135"/>
    </row>
    <row r="19" spans="2:8" s="4" customFormat="1" x14ac:dyDescent="0.2">
      <c r="B19" s="135"/>
      <c r="C19" s="135"/>
      <c r="D19" s="135"/>
      <c r="E19" s="135"/>
      <c r="F19" s="135"/>
      <c r="G19" s="135"/>
      <c r="H19" s="135"/>
    </row>
    <row r="20" spans="2:8" s="4" customFormat="1" x14ac:dyDescent="0.2">
      <c r="B20" s="135"/>
      <c r="C20" s="135"/>
      <c r="D20" s="135"/>
      <c r="E20" s="135"/>
      <c r="F20" s="135"/>
      <c r="G20" s="135"/>
      <c r="H20" s="135"/>
    </row>
    <row r="21" spans="2:8" s="4" customFormat="1" x14ac:dyDescent="0.2">
      <c r="B21" s="135"/>
      <c r="C21" s="135"/>
      <c r="D21" s="135"/>
      <c r="E21" s="135"/>
      <c r="F21" s="135"/>
      <c r="G21" s="135"/>
      <c r="H21" s="135"/>
    </row>
    <row r="22" spans="2:8" s="4" customFormat="1" x14ac:dyDescent="0.2">
      <c r="B22" s="135"/>
      <c r="C22" s="135"/>
      <c r="D22" s="135"/>
      <c r="E22" s="135"/>
      <c r="F22" s="135"/>
      <c r="G22" s="135"/>
      <c r="H22" s="135"/>
    </row>
    <row r="24" spans="2:8" ht="15.75" x14ac:dyDescent="0.2">
      <c r="B24" s="286" t="s">
        <v>847</v>
      </c>
      <c r="C24" s="287"/>
      <c r="D24" s="287"/>
      <c r="E24" s="287"/>
      <c r="F24" s="287"/>
      <c r="G24" s="288"/>
    </row>
    <row r="25" spans="2:8" x14ac:dyDescent="0.2">
      <c r="B25" s="78" t="s">
        <v>630</v>
      </c>
      <c r="C25" s="76"/>
      <c r="D25" s="76"/>
      <c r="E25" s="76"/>
      <c r="F25" s="76"/>
      <c r="G25" s="77"/>
    </row>
    <row r="26" spans="2:8" x14ac:dyDescent="0.2">
      <c r="B26" s="38" t="s">
        <v>94</v>
      </c>
      <c r="C26" s="38" t="s">
        <v>848</v>
      </c>
      <c r="D26" s="37" t="s">
        <v>849</v>
      </c>
      <c r="E26" s="147" t="s">
        <v>850</v>
      </c>
      <c r="F26" s="283" t="s">
        <v>104</v>
      </c>
      <c r="G26" s="284"/>
    </row>
    <row r="27" spans="2:8" s="4" customFormat="1" x14ac:dyDescent="0.2">
      <c r="B27" s="157"/>
      <c r="C27" s="174"/>
      <c r="D27" s="174"/>
      <c r="E27" s="181">
        <f>C27+D27</f>
        <v>0</v>
      </c>
      <c r="F27" s="273"/>
      <c r="G27" s="274"/>
    </row>
    <row r="28" spans="2:8" s="4" customFormat="1" x14ac:dyDescent="0.2">
      <c r="B28" s="157"/>
      <c r="C28" s="174"/>
      <c r="D28" s="174"/>
      <c r="E28" s="181">
        <f t="shared" ref="E28:E33" si="0">C28+D28</f>
        <v>0</v>
      </c>
      <c r="F28" s="273"/>
      <c r="G28" s="274"/>
    </row>
    <row r="29" spans="2:8" s="4" customFormat="1" x14ac:dyDescent="0.2">
      <c r="B29" s="157"/>
      <c r="C29" s="174"/>
      <c r="D29" s="174"/>
      <c r="E29" s="181">
        <f t="shared" si="0"/>
        <v>0</v>
      </c>
      <c r="F29" s="273"/>
      <c r="G29" s="274"/>
    </row>
    <row r="30" spans="2:8" s="4" customFormat="1" x14ac:dyDescent="0.2">
      <c r="B30" s="157"/>
      <c r="C30" s="174"/>
      <c r="D30" s="174"/>
      <c r="E30" s="181">
        <f t="shared" si="0"/>
        <v>0</v>
      </c>
      <c r="F30" s="273"/>
      <c r="G30" s="274"/>
    </row>
    <row r="31" spans="2:8" s="4" customFormat="1" x14ac:dyDescent="0.2">
      <c r="B31" s="157"/>
      <c r="C31" s="174"/>
      <c r="D31" s="174"/>
      <c r="E31" s="181">
        <f t="shared" si="0"/>
        <v>0</v>
      </c>
      <c r="F31" s="273"/>
      <c r="G31" s="274"/>
    </row>
    <row r="32" spans="2:8" s="4" customFormat="1" x14ac:dyDescent="0.2">
      <c r="B32" s="157"/>
      <c r="C32" s="174"/>
      <c r="D32" s="174"/>
      <c r="E32" s="181">
        <f t="shared" si="0"/>
        <v>0</v>
      </c>
      <c r="F32" s="273"/>
      <c r="G32" s="274"/>
    </row>
    <row r="33" spans="2:14" s="4" customFormat="1" x14ac:dyDescent="0.2">
      <c r="B33" s="157"/>
      <c r="C33" s="174"/>
      <c r="D33" s="174"/>
      <c r="E33" s="181">
        <f t="shared" si="0"/>
        <v>0</v>
      </c>
      <c r="F33" s="273"/>
      <c r="G33" s="274"/>
    </row>
    <row r="35" spans="2:14" ht="15.75" x14ac:dyDescent="0.2">
      <c r="B35" s="304" t="s">
        <v>885</v>
      </c>
      <c r="C35" s="304"/>
      <c r="D35" s="304"/>
      <c r="E35" s="304"/>
      <c r="F35" s="304"/>
      <c r="G35" s="304"/>
      <c r="H35" s="304"/>
      <c r="I35" s="304"/>
      <c r="J35" s="304"/>
      <c r="K35" s="304"/>
      <c r="L35" s="304"/>
      <c r="M35" s="304"/>
      <c r="N35" s="304"/>
    </row>
    <row r="36" spans="2:14" ht="15" x14ac:dyDescent="0.25">
      <c r="B36" s="305" t="s">
        <v>725</v>
      </c>
      <c r="C36" s="305"/>
      <c r="D36" s="305"/>
      <c r="E36" s="305"/>
      <c r="F36" s="305"/>
      <c r="G36" s="305"/>
      <c r="H36" s="305"/>
      <c r="I36" s="305"/>
      <c r="J36" s="305"/>
      <c r="K36" s="305"/>
      <c r="L36" s="305"/>
      <c r="M36" s="305"/>
      <c r="N36" s="305"/>
    </row>
    <row r="37" spans="2:14" x14ac:dyDescent="0.2">
      <c r="B37" s="306" t="s">
        <v>1089</v>
      </c>
      <c r="C37" s="306"/>
      <c r="D37" s="306"/>
      <c r="E37" s="306"/>
      <c r="F37" s="306"/>
      <c r="G37" s="306"/>
      <c r="H37" s="306"/>
      <c r="I37" s="306"/>
      <c r="J37" s="306"/>
      <c r="K37" s="306"/>
      <c r="L37" s="306"/>
      <c r="M37" s="306"/>
      <c r="N37" s="306"/>
    </row>
    <row r="38" spans="2:14" x14ac:dyDescent="0.2">
      <c r="B38" s="383" t="s">
        <v>767</v>
      </c>
      <c r="C38" s="383"/>
      <c r="D38" s="383"/>
      <c r="E38" s="383"/>
      <c r="F38" s="383"/>
      <c r="G38" s="383"/>
      <c r="H38" s="383"/>
      <c r="I38" s="383"/>
      <c r="J38" s="383"/>
      <c r="K38" s="383"/>
      <c r="L38" s="383"/>
      <c r="M38" s="383"/>
      <c r="N38" s="383"/>
    </row>
    <row r="39" spans="2:14" ht="25.5" x14ac:dyDescent="0.2">
      <c r="B39" s="40" t="s">
        <v>607</v>
      </c>
      <c r="C39" s="308" t="s">
        <v>886</v>
      </c>
      <c r="D39" s="308"/>
      <c r="E39" s="308"/>
      <c r="F39" s="308" t="s">
        <v>887</v>
      </c>
      <c r="G39" s="308"/>
      <c r="H39" s="308"/>
      <c r="I39" s="40" t="s">
        <v>888</v>
      </c>
      <c r="J39" s="40" t="s">
        <v>889</v>
      </c>
      <c r="K39" s="40" t="s">
        <v>890</v>
      </c>
      <c r="L39" s="308" t="s">
        <v>891</v>
      </c>
      <c r="M39" s="308"/>
      <c r="N39" s="308"/>
    </row>
    <row r="40" spans="2:14" ht="89.25" x14ac:dyDescent="0.2">
      <c r="B40" s="425" t="s">
        <v>767</v>
      </c>
      <c r="C40" s="461" t="s">
        <v>972</v>
      </c>
      <c r="D40" s="461"/>
      <c r="E40" s="461"/>
      <c r="F40" s="461" t="s">
        <v>973</v>
      </c>
      <c r="G40" s="461"/>
      <c r="H40" s="461"/>
      <c r="I40" s="229" t="s">
        <v>974</v>
      </c>
      <c r="J40" s="229" t="s">
        <v>975</v>
      </c>
      <c r="K40" s="135"/>
      <c r="L40" s="462"/>
      <c r="M40" s="462"/>
      <c r="N40" s="462"/>
    </row>
    <row r="41" spans="2:14" ht="51" x14ac:dyDescent="0.2">
      <c r="B41" s="425"/>
      <c r="C41" s="461" t="s">
        <v>976</v>
      </c>
      <c r="D41" s="461"/>
      <c r="E41" s="461"/>
      <c r="F41" s="461" t="s">
        <v>977</v>
      </c>
      <c r="G41" s="461"/>
      <c r="H41" s="461"/>
      <c r="I41" s="229" t="s">
        <v>978</v>
      </c>
      <c r="J41" s="229" t="s">
        <v>930</v>
      </c>
      <c r="K41" s="135"/>
      <c r="L41" s="462"/>
      <c r="M41" s="462"/>
      <c r="N41" s="462"/>
    </row>
    <row r="42" spans="2:14" ht="51" x14ac:dyDescent="0.2">
      <c r="B42" s="425"/>
      <c r="C42" s="461" t="s">
        <v>979</v>
      </c>
      <c r="D42" s="461"/>
      <c r="E42" s="461"/>
      <c r="F42" s="461" t="s">
        <v>980</v>
      </c>
      <c r="G42" s="461"/>
      <c r="H42" s="461"/>
      <c r="I42" s="229" t="s">
        <v>978</v>
      </c>
      <c r="J42" s="229" t="s">
        <v>930</v>
      </c>
      <c r="K42" s="135"/>
      <c r="L42" s="462"/>
      <c r="M42" s="462"/>
      <c r="N42" s="462"/>
    </row>
  </sheetData>
  <sheetProtection algorithmName="SHA-512" hashValue="OOQTN3HyqfCOF9/AGwkg4+kOhjOQBJ46e+VXseOVJ0qZBDCx/RxUPR1Fv8UJj3536qqHsVzzRE3HJV/jeFpwjA==" saltValue="UMw1uZvoHgGf5yPSMU7yVQ==" spinCount="100000" sheet="1" formatColumns="0" formatRows="0" insertRows="0"/>
  <mergeCells count="39">
    <mergeCell ref="F30:G30"/>
    <mergeCell ref="F31:G31"/>
    <mergeCell ref="F32:G32"/>
    <mergeCell ref="F33:G33"/>
    <mergeCell ref="B24:G24"/>
    <mergeCell ref="F26:G26"/>
    <mergeCell ref="F27:G27"/>
    <mergeCell ref="F28:G28"/>
    <mergeCell ref="F29:G29"/>
    <mergeCell ref="B17:H17"/>
    <mergeCell ref="B3:H3"/>
    <mergeCell ref="B11:H11"/>
    <mergeCell ref="B2:H2"/>
    <mergeCell ref="B7:B10"/>
    <mergeCell ref="D7:D10"/>
    <mergeCell ref="E7:E10"/>
    <mergeCell ref="F7:F10"/>
    <mergeCell ref="G7:G10"/>
    <mergeCell ref="H7:H10"/>
    <mergeCell ref="C8:C10"/>
    <mergeCell ref="B6:H6"/>
    <mergeCell ref="B4:H4"/>
    <mergeCell ref="B35:N35"/>
    <mergeCell ref="B36:N36"/>
    <mergeCell ref="B37:N37"/>
    <mergeCell ref="B38:N38"/>
    <mergeCell ref="C39:E39"/>
    <mergeCell ref="F39:H39"/>
    <mergeCell ref="L39:N39"/>
    <mergeCell ref="B40:B42"/>
    <mergeCell ref="C40:E40"/>
    <mergeCell ref="F40:H40"/>
    <mergeCell ref="L40:N40"/>
    <mergeCell ref="C41:E41"/>
    <mergeCell ref="F41:H41"/>
    <mergeCell ref="L41:N41"/>
    <mergeCell ref="C42:E42"/>
    <mergeCell ref="F42:H42"/>
    <mergeCell ref="L42:N42"/>
  </mergeCells>
  <conditionalFormatting sqref="K40:K42">
    <cfRule type="expression" dxfId="5" priority="1">
      <formula>K40="Pass"</formula>
    </cfRule>
  </conditionalFormatting>
  <conditionalFormatting sqref="L40:N42">
    <cfRule type="expression" dxfId="4" priority="2">
      <formula>K40="Pass"</formula>
    </cfRule>
  </conditionalFormatting>
  <dataValidations count="2">
    <dataValidation allowBlank="1" showInputMessage="1" sqref="C12:C16 C18:C22" xr:uid="{1B494D9A-1577-4AD4-B535-08D4B853385A}"/>
    <dataValidation type="list" allowBlank="1" showInputMessage="1" showErrorMessage="1" sqref="K40:K42" xr:uid="{8E3BA06F-11B8-4624-8016-0CAC84C92718}">
      <formula1>"Pass,Fail,NA,Not Inspected"</formula1>
    </dataValidation>
  </dataValidation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48DD070-DDBE-4FDE-A305-9204A580D0F3}">
          <x14:formula1>
            <xm:f>'Data Validation'!$G$129:$G$131</xm:f>
          </x14:formula1>
          <xm:sqref>F12:F16 F18:F22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4176-DB7F-4B20-9FCA-1A6AE8AA0F9A}">
  <sheetPr codeName="Sheet18">
    <tabColor theme="5" tint="0.39997558519241921"/>
  </sheetPr>
  <dimension ref="A2:U22"/>
  <sheetViews>
    <sheetView workbookViewId="0">
      <selection activeCell="E24" sqref="E24"/>
    </sheetView>
  </sheetViews>
  <sheetFormatPr defaultColWidth="9.140625" defaultRowHeight="14.25" x14ac:dyDescent="0.2"/>
  <cols>
    <col min="1" max="1" width="2.85546875" style="3" customWidth="1"/>
    <col min="2" max="2" width="59.140625" style="3" customWidth="1"/>
    <col min="3" max="3" width="30.42578125" style="3" customWidth="1"/>
    <col min="4" max="4" width="33.7109375" style="3" customWidth="1"/>
    <col min="5" max="6" width="9.140625" style="3"/>
    <col min="7" max="7" width="25.28515625" style="3" customWidth="1"/>
    <col min="8" max="10" width="9.140625" style="3"/>
    <col min="11" max="11" width="10.7109375" style="3" customWidth="1"/>
    <col min="12" max="16384" width="9.140625" style="3"/>
  </cols>
  <sheetData>
    <row r="2" spans="1:21" s="24" customFormat="1" ht="15.75" x14ac:dyDescent="0.2">
      <c r="B2" s="392" t="s">
        <v>768</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38.450000000000003" customHeight="1" x14ac:dyDescent="0.2">
      <c r="A4" s="4"/>
      <c r="B4" s="458" t="s">
        <v>1096</v>
      </c>
      <c r="C4" s="459"/>
      <c r="D4" s="459"/>
      <c r="E4" s="459"/>
      <c r="F4" s="459"/>
      <c r="G4" s="460"/>
      <c r="O4" s="89"/>
      <c r="P4" s="89"/>
      <c r="Q4" s="89"/>
      <c r="R4" s="89"/>
      <c r="S4" s="89"/>
    </row>
    <row r="5" spans="1:21" ht="15" x14ac:dyDescent="0.2">
      <c r="A5" s="4"/>
      <c r="C5" s="111"/>
      <c r="D5" s="111"/>
      <c r="E5" s="111"/>
      <c r="F5" s="111"/>
      <c r="O5" s="89"/>
      <c r="P5" s="89"/>
      <c r="Q5" s="89"/>
      <c r="R5" s="89"/>
      <c r="S5" s="89"/>
    </row>
    <row r="6" spans="1:21" ht="15.75" x14ac:dyDescent="0.25">
      <c r="B6" s="428" t="s">
        <v>722</v>
      </c>
      <c r="C6" s="428"/>
      <c r="D6" s="428"/>
      <c r="E6" s="428"/>
      <c r="F6" s="428"/>
      <c r="G6" s="428"/>
    </row>
    <row r="7" spans="1:21" ht="38.25" x14ac:dyDescent="0.2">
      <c r="B7" s="112" t="s">
        <v>607</v>
      </c>
      <c r="C7" s="112" t="s">
        <v>608</v>
      </c>
      <c r="D7" s="112" t="s">
        <v>611</v>
      </c>
      <c r="E7" s="112" t="s">
        <v>96</v>
      </c>
      <c r="F7" s="112" t="s">
        <v>420</v>
      </c>
      <c r="G7" s="42" t="s">
        <v>617</v>
      </c>
    </row>
    <row r="8" spans="1:21" ht="35.1" customHeight="1" x14ac:dyDescent="0.2">
      <c r="B8" s="188" t="s">
        <v>619</v>
      </c>
      <c r="C8" s="49"/>
      <c r="D8" s="49"/>
      <c r="E8" s="49"/>
      <c r="F8" s="49"/>
      <c r="G8" s="49"/>
    </row>
    <row r="9" spans="1:21" ht="35.1" customHeight="1" x14ac:dyDescent="0.2">
      <c r="B9" s="188" t="s">
        <v>620</v>
      </c>
      <c r="C9" s="49"/>
      <c r="D9" s="49"/>
      <c r="E9" s="49"/>
      <c r="F9" s="49"/>
      <c r="G9" s="49"/>
    </row>
    <row r="10" spans="1:21" ht="35.1" customHeight="1" x14ac:dyDescent="0.2">
      <c r="B10" s="188" t="s">
        <v>621</v>
      </c>
      <c r="C10" s="49"/>
      <c r="D10" s="49"/>
      <c r="E10" s="49"/>
      <c r="F10" s="49"/>
      <c r="G10" s="49"/>
    </row>
    <row r="11" spans="1:21" ht="35.1" customHeight="1" x14ac:dyDescent="0.2">
      <c r="B11" s="188" t="s">
        <v>880</v>
      </c>
      <c r="C11" s="49"/>
      <c r="D11" s="49"/>
      <c r="E11" s="49"/>
      <c r="F11" s="49"/>
      <c r="G11" s="49"/>
    </row>
    <row r="12" spans="1:21" ht="35.1" customHeight="1" x14ac:dyDescent="0.2">
      <c r="B12" s="188" t="s">
        <v>881</v>
      </c>
      <c r="C12" s="49"/>
      <c r="D12" s="49"/>
      <c r="E12" s="49"/>
      <c r="F12" s="49"/>
      <c r="G12" s="49"/>
    </row>
    <row r="13" spans="1:21" ht="35.1" customHeight="1" x14ac:dyDescent="0.2">
      <c r="B13" s="188" t="s">
        <v>684</v>
      </c>
      <c r="C13" s="49"/>
      <c r="D13" s="49"/>
      <c r="E13" s="49"/>
      <c r="F13" s="49"/>
      <c r="G13" s="49"/>
    </row>
    <row r="14" spans="1:21" ht="35.1" customHeight="1" x14ac:dyDescent="0.2">
      <c r="B14" s="188" t="s">
        <v>622</v>
      </c>
      <c r="C14" s="49"/>
      <c r="D14" s="49"/>
      <c r="E14" s="49"/>
      <c r="F14" s="49"/>
      <c r="G14" s="49"/>
    </row>
    <row r="16" spans="1:21" ht="15.75" x14ac:dyDescent="0.2">
      <c r="B16" s="467" t="s">
        <v>819</v>
      </c>
      <c r="C16" s="468"/>
    </row>
    <row r="17" spans="2:3" x14ac:dyDescent="0.2">
      <c r="B17" s="38" t="s">
        <v>94</v>
      </c>
      <c r="C17" s="37" t="s">
        <v>529</v>
      </c>
    </row>
    <row r="18" spans="2:3" x14ac:dyDescent="0.2">
      <c r="B18" s="157"/>
      <c r="C18" s="174"/>
    </row>
    <row r="19" spans="2:3" x14ac:dyDescent="0.2">
      <c r="B19" s="157"/>
      <c r="C19" s="174"/>
    </row>
    <row r="20" spans="2:3" x14ac:dyDescent="0.2">
      <c r="B20" s="157"/>
      <c r="C20" s="174"/>
    </row>
    <row r="21" spans="2:3" x14ac:dyDescent="0.2">
      <c r="B21" s="157"/>
      <c r="C21" s="174"/>
    </row>
    <row r="22" spans="2:3" x14ac:dyDescent="0.2">
      <c r="B22" s="157"/>
      <c r="C22" s="174"/>
    </row>
  </sheetData>
  <sheetProtection formatColumns="0" formatRows="0" insertRows="0"/>
  <mergeCells count="5">
    <mergeCell ref="B2:G2"/>
    <mergeCell ref="B3:G3"/>
    <mergeCell ref="B4:G4"/>
    <mergeCell ref="B6:G6"/>
    <mergeCell ref="B16:C16"/>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02C0623-A41B-4639-B541-252A4158B3B3}">
          <x14:formula1>
            <xm:f>'Data Validation'!$B$129:$B$130</xm:f>
          </x14:formula1>
          <xm:sqref>C8:C14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2766-C261-4EB7-878B-273B5FF338D1}">
  <sheetPr codeName="Sheet19">
    <tabColor theme="5" tint="0.39997558519241921"/>
  </sheetPr>
  <dimension ref="A1:O90"/>
  <sheetViews>
    <sheetView topLeftCell="A75" workbookViewId="0">
      <selection activeCell="K89" sqref="K89"/>
    </sheetView>
  </sheetViews>
  <sheetFormatPr defaultColWidth="9.140625" defaultRowHeight="14.25" x14ac:dyDescent="0.2"/>
  <cols>
    <col min="1" max="1" width="2.85546875" style="3" customWidth="1"/>
    <col min="2" max="2" width="29" style="3" bestFit="1" customWidth="1"/>
    <col min="3" max="3" width="14.85546875" style="4" customWidth="1"/>
    <col min="4" max="4" width="13.42578125" style="4" customWidth="1"/>
    <col min="5" max="5" width="12.28515625" style="4" customWidth="1"/>
    <col min="6" max="6" width="13.42578125" style="4" customWidth="1"/>
    <col min="7" max="7" width="12.85546875" style="4" customWidth="1"/>
    <col min="8" max="9" width="15.28515625" style="4" bestFit="1" customWidth="1"/>
    <col min="10" max="10" width="18.28515625" style="4" bestFit="1" customWidth="1"/>
    <col min="11" max="11" width="15.28515625" style="4" bestFit="1" customWidth="1"/>
    <col min="12" max="12" width="11.42578125" style="3" customWidth="1"/>
    <col min="13" max="13" width="12" style="3" customWidth="1"/>
    <col min="14" max="14" width="13.140625" style="3" customWidth="1"/>
    <col min="15" max="15" width="13" style="3" customWidth="1"/>
    <col min="16" max="16" width="12.85546875" style="3" customWidth="1"/>
    <col min="17" max="16384" width="9.140625" style="3"/>
  </cols>
  <sheetData>
    <row r="1" spans="1:13" s="1" customFormat="1" x14ac:dyDescent="0.25">
      <c r="A1" s="2"/>
      <c r="C1" s="114"/>
      <c r="D1" s="114"/>
      <c r="E1" s="114"/>
      <c r="F1" s="114"/>
      <c r="G1" s="114"/>
      <c r="H1" s="114"/>
      <c r="I1" s="114"/>
      <c r="J1" s="114"/>
      <c r="K1" s="114"/>
      <c r="L1" s="2"/>
    </row>
    <row r="2" spans="1:13" s="1" customFormat="1" ht="18" customHeight="1" x14ac:dyDescent="0.25">
      <c r="A2" s="2"/>
      <c r="B2" s="466" t="s">
        <v>827</v>
      </c>
      <c r="C2" s="466"/>
      <c r="D2" s="466"/>
      <c r="E2" s="466"/>
      <c r="F2" s="466"/>
      <c r="G2" s="466"/>
      <c r="H2" s="466"/>
      <c r="I2" s="466"/>
      <c r="J2" s="466"/>
      <c r="K2" s="466"/>
      <c r="L2" s="466"/>
      <c r="M2" s="466"/>
    </row>
    <row r="3" spans="1:13" ht="15" x14ac:dyDescent="0.2">
      <c r="A3" s="4"/>
      <c r="B3" s="464" t="s">
        <v>725</v>
      </c>
      <c r="C3" s="464"/>
      <c r="D3" s="464"/>
      <c r="E3" s="464"/>
      <c r="F3" s="464"/>
      <c r="G3" s="464"/>
      <c r="H3" s="464"/>
      <c r="I3" s="464"/>
      <c r="J3" s="464"/>
      <c r="K3" s="464"/>
      <c r="L3" s="464"/>
      <c r="M3" s="464"/>
    </row>
    <row r="4" spans="1:13" ht="14.45" customHeight="1" x14ac:dyDescent="0.2">
      <c r="B4" s="451" t="s">
        <v>862</v>
      </c>
      <c r="C4" s="451"/>
      <c r="D4" s="451"/>
      <c r="E4" s="451"/>
      <c r="F4" s="451"/>
      <c r="G4" s="451"/>
      <c r="H4" s="451"/>
      <c r="I4" s="451"/>
      <c r="J4" s="451"/>
      <c r="K4" s="451"/>
      <c r="L4" s="451"/>
      <c r="M4" s="451"/>
    </row>
    <row r="5" spans="1:13" x14ac:dyDescent="0.2">
      <c r="C5" s="215"/>
      <c r="D5" s="215"/>
      <c r="E5" s="215"/>
      <c r="F5" s="215"/>
      <c r="G5" s="215"/>
      <c r="H5" s="215"/>
    </row>
    <row r="6" spans="1:13" s="1" customFormat="1" ht="15.75" x14ac:dyDescent="0.25">
      <c r="A6" s="2"/>
      <c r="B6" s="275" t="s">
        <v>619</v>
      </c>
      <c r="C6" s="275"/>
      <c r="D6" s="275"/>
      <c r="E6" s="275"/>
      <c r="F6" s="275"/>
      <c r="G6" s="275"/>
      <c r="H6" s="275"/>
      <c r="I6" s="275"/>
      <c r="J6" s="275"/>
      <c r="K6" s="275"/>
      <c r="L6" s="275"/>
      <c r="M6" s="275"/>
    </row>
    <row r="7" spans="1:13" ht="14.45" customHeight="1" x14ac:dyDescent="0.2">
      <c r="B7" s="318" t="s">
        <v>724</v>
      </c>
      <c r="C7" s="46" t="s">
        <v>545</v>
      </c>
      <c r="D7" s="469" t="s">
        <v>720</v>
      </c>
      <c r="E7" s="471"/>
      <c r="F7" s="469" t="s">
        <v>721</v>
      </c>
      <c r="G7" s="470"/>
      <c r="H7" s="470"/>
      <c r="I7" s="470"/>
      <c r="J7" s="471"/>
      <c r="K7" s="311" t="s">
        <v>104</v>
      </c>
      <c r="L7" s="312"/>
      <c r="M7" s="313"/>
    </row>
    <row r="8" spans="1:13" x14ac:dyDescent="0.2">
      <c r="B8" s="319"/>
      <c r="C8" s="317" t="s">
        <v>549</v>
      </c>
      <c r="D8" s="318" t="s">
        <v>591</v>
      </c>
      <c r="E8" s="318" t="s">
        <v>592</v>
      </c>
      <c r="F8" s="318" t="s">
        <v>551</v>
      </c>
      <c r="G8" s="318" t="s">
        <v>230</v>
      </c>
      <c r="H8" s="469" t="s">
        <v>590</v>
      </c>
      <c r="I8" s="470"/>
      <c r="J8" s="471"/>
      <c r="K8" s="314"/>
      <c r="L8" s="315"/>
      <c r="M8" s="316"/>
    </row>
    <row r="9" spans="1:13" x14ac:dyDescent="0.2">
      <c r="B9" s="319"/>
      <c r="C9" s="317"/>
      <c r="D9" s="319"/>
      <c r="E9" s="319"/>
      <c r="F9" s="319"/>
      <c r="G9" s="319"/>
      <c r="H9" s="317" t="s">
        <v>593</v>
      </c>
      <c r="I9" s="317" t="s">
        <v>594</v>
      </c>
      <c r="J9" s="317" t="s">
        <v>595</v>
      </c>
      <c r="K9" s="314"/>
      <c r="L9" s="315"/>
      <c r="M9" s="316"/>
    </row>
    <row r="10" spans="1:13" x14ac:dyDescent="0.2">
      <c r="B10" s="319"/>
      <c r="C10" s="318"/>
      <c r="D10" s="319"/>
      <c r="E10" s="319"/>
      <c r="F10" s="319"/>
      <c r="G10" s="319"/>
      <c r="H10" s="318"/>
      <c r="I10" s="318"/>
      <c r="J10" s="318"/>
      <c r="K10" s="333"/>
      <c r="L10" s="360"/>
      <c r="M10" s="334"/>
    </row>
    <row r="11" spans="1:13" x14ac:dyDescent="0.2">
      <c r="B11" s="113" t="s">
        <v>630</v>
      </c>
      <c r="C11" s="113"/>
      <c r="D11" s="76"/>
      <c r="E11" s="76"/>
      <c r="F11" s="76"/>
      <c r="G11" s="76"/>
      <c r="H11" s="76"/>
      <c r="I11" s="76"/>
      <c r="J11" s="77"/>
      <c r="K11" s="76"/>
      <c r="L11" s="76"/>
      <c r="M11" s="77"/>
    </row>
    <row r="12" spans="1:13" s="4" customFormat="1" x14ac:dyDescent="0.2">
      <c r="B12" s="81"/>
      <c r="C12" s="81"/>
      <c r="D12" s="81"/>
      <c r="E12" s="81"/>
      <c r="F12" s="81"/>
      <c r="G12" s="81"/>
      <c r="H12" s="81"/>
      <c r="I12" s="81"/>
      <c r="J12" s="81"/>
      <c r="K12" s="310"/>
      <c r="L12" s="310"/>
      <c r="M12" s="310"/>
    </row>
    <row r="13" spans="1:13" s="4" customFormat="1" x14ac:dyDescent="0.2">
      <c r="B13" s="79"/>
      <c r="C13" s="79"/>
      <c r="D13" s="79"/>
      <c r="E13" s="79"/>
      <c r="F13" s="79"/>
      <c r="G13" s="79"/>
      <c r="H13" s="79"/>
      <c r="I13" s="79"/>
      <c r="J13" s="79"/>
      <c r="K13" s="310"/>
      <c r="L13" s="310"/>
      <c r="M13" s="310"/>
    </row>
    <row r="14" spans="1:13" s="4" customFormat="1" x14ac:dyDescent="0.2">
      <c r="B14" s="79"/>
      <c r="C14" s="79"/>
      <c r="D14" s="79"/>
      <c r="E14" s="79"/>
      <c r="F14" s="79"/>
      <c r="G14" s="79"/>
      <c r="H14" s="79"/>
      <c r="I14" s="79"/>
      <c r="J14" s="79"/>
      <c r="K14" s="310"/>
      <c r="L14" s="310"/>
      <c r="M14" s="310"/>
    </row>
    <row r="15" spans="1:13" s="4" customFormat="1" x14ac:dyDescent="0.2">
      <c r="B15" s="79"/>
      <c r="C15" s="79"/>
      <c r="D15" s="79"/>
      <c r="E15" s="79"/>
      <c r="F15" s="79"/>
      <c r="G15" s="79"/>
      <c r="H15" s="79"/>
      <c r="I15" s="79"/>
      <c r="J15" s="79"/>
      <c r="K15" s="310"/>
      <c r="L15" s="310"/>
      <c r="M15" s="310"/>
    </row>
    <row r="16" spans="1:13" s="4" customFormat="1" x14ac:dyDescent="0.2">
      <c r="B16" s="79"/>
      <c r="C16" s="79"/>
      <c r="D16" s="79"/>
      <c r="E16" s="79"/>
      <c r="F16" s="79"/>
      <c r="G16" s="79"/>
      <c r="H16" s="79"/>
      <c r="I16" s="79"/>
      <c r="J16" s="79"/>
      <c r="K16" s="310"/>
      <c r="L16" s="310"/>
      <c r="M16" s="310"/>
    </row>
    <row r="17" spans="2:13" x14ac:dyDescent="0.2">
      <c r="B17" s="47" t="s">
        <v>801</v>
      </c>
      <c r="C17" s="113"/>
      <c r="D17" s="76"/>
      <c r="E17" s="76"/>
      <c r="F17" s="76"/>
      <c r="G17" s="76"/>
      <c r="H17" s="76"/>
      <c r="I17" s="76"/>
      <c r="J17" s="77"/>
      <c r="K17" s="76"/>
      <c r="L17" s="76"/>
      <c r="M17" s="77"/>
    </row>
    <row r="18" spans="2:13" s="4" customFormat="1" x14ac:dyDescent="0.2">
      <c r="B18" s="137"/>
      <c r="C18" s="137"/>
      <c r="D18" s="137"/>
      <c r="E18" s="137"/>
      <c r="F18" s="137"/>
      <c r="G18" s="137"/>
      <c r="H18" s="137"/>
      <c r="I18" s="137"/>
      <c r="J18" s="137"/>
      <c r="K18" s="309"/>
      <c r="L18" s="309"/>
      <c r="M18" s="309"/>
    </row>
    <row r="19" spans="2:13" s="4" customFormat="1" x14ac:dyDescent="0.2">
      <c r="B19" s="135"/>
      <c r="C19" s="135"/>
      <c r="D19" s="135"/>
      <c r="E19" s="135"/>
      <c r="F19" s="135"/>
      <c r="G19" s="135"/>
      <c r="H19" s="135"/>
      <c r="I19" s="135"/>
      <c r="J19" s="135"/>
      <c r="K19" s="309"/>
      <c r="L19" s="309"/>
      <c r="M19" s="309"/>
    </row>
    <row r="20" spans="2:13" s="4" customFormat="1" x14ac:dyDescent="0.2">
      <c r="B20" s="135"/>
      <c r="C20" s="135"/>
      <c r="D20" s="135"/>
      <c r="E20" s="135"/>
      <c r="F20" s="135"/>
      <c r="G20" s="135"/>
      <c r="H20" s="135"/>
      <c r="I20" s="135"/>
      <c r="J20" s="135"/>
      <c r="K20" s="309"/>
      <c r="L20" s="309"/>
      <c r="M20" s="309"/>
    </row>
    <row r="21" spans="2:13" s="4" customFormat="1" x14ac:dyDescent="0.2">
      <c r="B21" s="135"/>
      <c r="C21" s="135"/>
      <c r="D21" s="135"/>
      <c r="E21" s="135"/>
      <c r="F21" s="135"/>
      <c r="G21" s="135"/>
      <c r="H21" s="135"/>
      <c r="I21" s="135"/>
      <c r="J21" s="135"/>
      <c r="K21" s="309"/>
      <c r="L21" s="309"/>
      <c r="M21" s="309"/>
    </row>
    <row r="22" spans="2:13" s="4" customFormat="1" x14ac:dyDescent="0.2">
      <c r="B22" s="135"/>
      <c r="C22" s="135"/>
      <c r="D22" s="135"/>
      <c r="E22" s="135"/>
      <c r="F22" s="135"/>
      <c r="G22" s="135"/>
      <c r="H22" s="135"/>
      <c r="I22" s="135"/>
      <c r="J22" s="135"/>
      <c r="K22" s="309"/>
      <c r="L22" s="309"/>
      <c r="M22" s="309"/>
    </row>
    <row r="23" spans="2:13" x14ac:dyDescent="0.2">
      <c r="C23" s="3"/>
      <c r="L23" s="4"/>
    </row>
    <row r="24" spans="2:13" ht="15.75" x14ac:dyDescent="0.2">
      <c r="B24" s="286" t="s">
        <v>770</v>
      </c>
      <c r="C24" s="287"/>
      <c r="D24" s="287"/>
      <c r="E24" s="287"/>
      <c r="F24" s="287"/>
      <c r="G24" s="287"/>
      <c r="H24" s="287"/>
      <c r="I24" s="287"/>
      <c r="J24" s="287"/>
      <c r="K24" s="287"/>
      <c r="L24" s="288"/>
    </row>
    <row r="25" spans="2:13" x14ac:dyDescent="0.2">
      <c r="B25" s="318" t="s">
        <v>724</v>
      </c>
      <c r="C25" s="46" t="s">
        <v>545</v>
      </c>
      <c r="D25" s="292" t="s">
        <v>712</v>
      </c>
      <c r="E25" s="292"/>
      <c r="F25" s="292"/>
      <c r="G25" s="292" t="s">
        <v>713</v>
      </c>
      <c r="H25" s="292"/>
      <c r="I25" s="292"/>
      <c r="J25" s="292" t="s">
        <v>104</v>
      </c>
      <c r="K25" s="292"/>
      <c r="L25" s="292"/>
    </row>
    <row r="26" spans="2:13" ht="25.5" x14ac:dyDescent="0.2">
      <c r="B26" s="319"/>
      <c r="C26" s="37" t="s">
        <v>549</v>
      </c>
      <c r="D26" s="110" t="s">
        <v>769</v>
      </c>
      <c r="E26" s="110" t="s">
        <v>710</v>
      </c>
      <c r="F26" s="110" t="s">
        <v>711</v>
      </c>
      <c r="G26" s="110" t="s">
        <v>769</v>
      </c>
      <c r="H26" s="110" t="s">
        <v>710</v>
      </c>
      <c r="I26" s="110" t="s">
        <v>711</v>
      </c>
      <c r="J26" s="110" t="s">
        <v>769</v>
      </c>
      <c r="K26" s="110" t="s">
        <v>710</v>
      </c>
      <c r="L26" s="110" t="s">
        <v>711</v>
      </c>
    </row>
    <row r="27" spans="2:13" x14ac:dyDescent="0.2">
      <c r="B27" s="113" t="s">
        <v>630</v>
      </c>
      <c r="C27" s="76"/>
      <c r="D27" s="76"/>
      <c r="E27" s="76"/>
      <c r="F27" s="76"/>
      <c r="G27" s="76"/>
      <c r="H27" s="76"/>
      <c r="I27" s="76"/>
      <c r="J27" s="76"/>
      <c r="K27" s="115"/>
      <c r="L27" s="116"/>
    </row>
    <row r="28" spans="2:13" s="4" customFormat="1" x14ac:dyDescent="0.2">
      <c r="B28" s="81"/>
      <c r="C28" s="81"/>
      <c r="D28" s="183"/>
      <c r="E28" s="183"/>
      <c r="F28" s="183"/>
      <c r="G28" s="183"/>
      <c r="H28" s="183"/>
      <c r="I28" s="183"/>
      <c r="J28" s="183"/>
      <c r="K28" s="183"/>
      <c r="L28" s="183"/>
    </row>
    <row r="29" spans="2:13" s="4" customFormat="1" x14ac:dyDescent="0.2">
      <c r="B29" s="183"/>
      <c r="C29" s="183"/>
      <c r="D29" s="183"/>
      <c r="E29" s="183"/>
      <c r="F29" s="183"/>
      <c r="G29" s="183"/>
      <c r="H29" s="183"/>
      <c r="I29" s="183"/>
      <c r="J29" s="183"/>
      <c r="K29" s="183"/>
      <c r="L29" s="183"/>
    </row>
    <row r="30" spans="2:13" s="4" customFormat="1" x14ac:dyDescent="0.2">
      <c r="B30" s="183"/>
      <c r="C30" s="183"/>
      <c r="D30" s="183"/>
      <c r="E30" s="183"/>
      <c r="F30" s="183"/>
      <c r="G30" s="183"/>
      <c r="H30" s="183"/>
      <c r="I30" s="183"/>
      <c r="J30" s="183"/>
      <c r="K30" s="183"/>
      <c r="L30" s="183"/>
    </row>
    <row r="31" spans="2:13" s="4" customFormat="1" x14ac:dyDescent="0.2">
      <c r="B31" s="183"/>
      <c r="C31" s="183"/>
      <c r="D31" s="183"/>
      <c r="E31" s="183"/>
      <c r="F31" s="183"/>
      <c r="G31" s="183"/>
      <c r="H31" s="183"/>
      <c r="I31" s="183"/>
      <c r="J31" s="183"/>
      <c r="K31" s="183"/>
      <c r="L31" s="183"/>
    </row>
    <row r="32" spans="2:13" s="4" customFormat="1" x14ac:dyDescent="0.2">
      <c r="B32" s="183"/>
      <c r="C32" s="183"/>
      <c r="D32" s="183"/>
      <c r="E32" s="183"/>
      <c r="F32" s="183"/>
      <c r="G32" s="183"/>
      <c r="H32" s="183"/>
      <c r="I32" s="183"/>
      <c r="J32" s="183"/>
      <c r="K32" s="183"/>
      <c r="L32" s="183"/>
    </row>
    <row r="33" spans="2:15" x14ac:dyDescent="0.2">
      <c r="B33" s="47" t="s">
        <v>801</v>
      </c>
      <c r="C33" s="76"/>
      <c r="D33" s="76"/>
      <c r="E33" s="76"/>
      <c r="F33" s="76"/>
      <c r="G33" s="76"/>
      <c r="H33" s="76"/>
      <c r="I33" s="76"/>
      <c r="J33" s="76"/>
      <c r="K33" s="115"/>
      <c r="L33" s="116"/>
    </row>
    <row r="34" spans="2:15" s="4" customFormat="1" x14ac:dyDescent="0.2">
      <c r="B34" s="186"/>
      <c r="C34" s="186"/>
      <c r="D34" s="186"/>
      <c r="E34" s="186"/>
      <c r="F34" s="186"/>
      <c r="G34" s="186"/>
      <c r="H34" s="186"/>
      <c r="I34" s="186"/>
      <c r="J34" s="186"/>
      <c r="K34" s="186"/>
      <c r="L34" s="186"/>
    </row>
    <row r="35" spans="2:15" s="4" customFormat="1" x14ac:dyDescent="0.2">
      <c r="B35" s="186"/>
      <c r="C35" s="186"/>
      <c r="D35" s="186"/>
      <c r="E35" s="186"/>
      <c r="F35" s="186"/>
      <c r="G35" s="186"/>
      <c r="H35" s="186"/>
      <c r="I35" s="186"/>
      <c r="J35" s="186"/>
      <c r="K35" s="186"/>
      <c r="L35" s="186"/>
    </row>
    <row r="36" spans="2:15" s="4" customFormat="1" x14ac:dyDescent="0.2">
      <c r="B36" s="186"/>
      <c r="C36" s="186"/>
      <c r="D36" s="186"/>
      <c r="E36" s="186"/>
      <c r="F36" s="186"/>
      <c r="G36" s="186"/>
      <c r="H36" s="186"/>
      <c r="I36" s="186"/>
      <c r="J36" s="186"/>
      <c r="K36" s="186"/>
      <c r="L36" s="186"/>
    </row>
    <row r="37" spans="2:15" s="4" customFormat="1" x14ac:dyDescent="0.2">
      <c r="B37" s="186"/>
      <c r="C37" s="186"/>
      <c r="D37" s="186"/>
      <c r="E37" s="186"/>
      <c r="F37" s="186"/>
      <c r="G37" s="186"/>
      <c r="H37" s="186"/>
      <c r="I37" s="186"/>
      <c r="J37" s="186"/>
      <c r="K37" s="186"/>
      <c r="L37" s="186"/>
    </row>
    <row r="38" spans="2:15" s="4" customFormat="1" x14ac:dyDescent="0.2">
      <c r="B38" s="186"/>
      <c r="C38" s="186"/>
      <c r="D38" s="186"/>
      <c r="E38" s="186"/>
      <c r="F38" s="186"/>
      <c r="G38" s="186"/>
      <c r="H38" s="186"/>
      <c r="I38" s="186"/>
      <c r="J38" s="186"/>
      <c r="K38" s="186"/>
      <c r="L38" s="186"/>
    </row>
    <row r="39" spans="2:15" x14ac:dyDescent="0.2">
      <c r="C39" s="3"/>
      <c r="L39" s="4"/>
    </row>
    <row r="40" spans="2:15" ht="15.75" x14ac:dyDescent="0.2">
      <c r="B40" s="275" t="s">
        <v>714</v>
      </c>
      <c r="C40" s="275"/>
      <c r="D40" s="275"/>
      <c r="E40" s="275"/>
      <c r="F40" s="275"/>
      <c r="G40" s="275"/>
      <c r="H40" s="275"/>
      <c r="I40" s="275"/>
      <c r="J40" s="275"/>
      <c r="K40" s="275"/>
      <c r="L40" s="275"/>
      <c r="M40" s="275"/>
      <c r="N40" s="275"/>
      <c r="O40" s="275"/>
    </row>
    <row r="41" spans="2:15" x14ac:dyDescent="0.2">
      <c r="B41" s="318" t="s">
        <v>724</v>
      </c>
      <c r="C41" s="46" t="s">
        <v>545</v>
      </c>
      <c r="D41" s="292" t="s">
        <v>715</v>
      </c>
      <c r="E41" s="292"/>
      <c r="F41" s="292"/>
      <c r="G41" s="292" t="s">
        <v>716</v>
      </c>
      <c r="H41" s="292"/>
      <c r="I41" s="292"/>
      <c r="J41" s="292" t="s">
        <v>717</v>
      </c>
      <c r="K41" s="292"/>
      <c r="L41" s="292"/>
      <c r="M41" s="292" t="s">
        <v>104</v>
      </c>
      <c r="N41" s="292"/>
      <c r="O41" s="292"/>
    </row>
    <row r="42" spans="2:15" ht="25.5" x14ac:dyDescent="0.2">
      <c r="B42" s="319"/>
      <c r="C42" s="37" t="s">
        <v>549</v>
      </c>
      <c r="D42" s="110" t="s">
        <v>769</v>
      </c>
      <c r="E42" s="110" t="s">
        <v>710</v>
      </c>
      <c r="F42" s="110" t="s">
        <v>711</v>
      </c>
      <c r="G42" s="110" t="s">
        <v>769</v>
      </c>
      <c r="H42" s="110" t="s">
        <v>710</v>
      </c>
      <c r="I42" s="110" t="s">
        <v>711</v>
      </c>
      <c r="J42" s="110" t="s">
        <v>769</v>
      </c>
      <c r="K42" s="110" t="s">
        <v>710</v>
      </c>
      <c r="L42" s="110" t="s">
        <v>711</v>
      </c>
      <c r="M42" s="117" t="s">
        <v>769</v>
      </c>
      <c r="N42" s="117" t="s">
        <v>710</v>
      </c>
      <c r="O42" s="117" t="s">
        <v>711</v>
      </c>
    </row>
    <row r="43" spans="2:15" x14ac:dyDescent="0.2">
      <c r="B43" s="113" t="s">
        <v>630</v>
      </c>
      <c r="C43" s="76"/>
      <c r="D43" s="76"/>
      <c r="E43" s="76"/>
      <c r="F43" s="76"/>
      <c r="G43" s="76"/>
      <c r="H43" s="76"/>
      <c r="I43" s="76"/>
      <c r="J43" s="76"/>
      <c r="K43" s="115"/>
      <c r="L43" s="116"/>
      <c r="M43" s="76"/>
      <c r="N43" s="76"/>
      <c r="O43" s="77"/>
    </row>
    <row r="44" spans="2:15" s="4" customFormat="1" x14ac:dyDescent="0.2">
      <c r="B44" s="81"/>
      <c r="C44" s="81"/>
      <c r="D44" s="183"/>
      <c r="E44" s="183"/>
      <c r="F44" s="183"/>
      <c r="G44" s="183"/>
      <c r="H44" s="183"/>
      <c r="I44" s="183"/>
      <c r="J44" s="183"/>
      <c r="K44" s="183"/>
      <c r="L44" s="183"/>
      <c r="M44" s="183"/>
      <c r="N44" s="183"/>
      <c r="O44" s="183"/>
    </row>
    <row r="45" spans="2:15" s="4" customFormat="1" x14ac:dyDescent="0.2">
      <c r="B45" s="183"/>
      <c r="C45" s="183"/>
      <c r="D45" s="183"/>
      <c r="E45" s="183"/>
      <c r="F45" s="183"/>
      <c r="G45" s="183"/>
      <c r="H45" s="183"/>
      <c r="I45" s="183"/>
      <c r="J45" s="183"/>
      <c r="K45" s="183"/>
      <c r="L45" s="183"/>
      <c r="M45" s="183"/>
      <c r="N45" s="183"/>
      <c r="O45" s="183"/>
    </row>
    <row r="46" spans="2:15" s="4" customFormat="1" x14ac:dyDescent="0.2">
      <c r="B46" s="183"/>
      <c r="C46" s="183"/>
      <c r="D46" s="183"/>
      <c r="E46" s="183"/>
      <c r="F46" s="183"/>
      <c r="G46" s="183"/>
      <c r="H46" s="183"/>
      <c r="I46" s="183"/>
      <c r="J46" s="183"/>
      <c r="K46" s="183"/>
      <c r="L46" s="183"/>
      <c r="M46" s="183"/>
      <c r="N46" s="183"/>
      <c r="O46" s="183"/>
    </row>
    <row r="47" spans="2:15" s="4" customFormat="1" x14ac:dyDescent="0.2">
      <c r="B47" s="183"/>
      <c r="C47" s="183"/>
      <c r="D47" s="183"/>
      <c r="E47" s="183"/>
      <c r="F47" s="183"/>
      <c r="G47" s="183"/>
      <c r="H47" s="183"/>
      <c r="I47" s="183"/>
      <c r="J47" s="183"/>
      <c r="K47" s="183"/>
      <c r="L47" s="183"/>
      <c r="M47" s="183"/>
      <c r="N47" s="183"/>
      <c r="O47" s="183"/>
    </row>
    <row r="48" spans="2:15" s="4" customFormat="1" x14ac:dyDescent="0.2">
      <c r="B48" s="183"/>
      <c r="C48" s="183"/>
      <c r="D48" s="183"/>
      <c r="E48" s="183"/>
      <c r="F48" s="183"/>
      <c r="G48" s="183"/>
      <c r="H48" s="183"/>
      <c r="I48" s="183"/>
      <c r="J48" s="183"/>
      <c r="K48" s="183"/>
      <c r="L48" s="183"/>
      <c r="M48" s="183"/>
      <c r="N48" s="183"/>
      <c r="O48" s="183"/>
    </row>
    <row r="49" spans="2:15" x14ac:dyDescent="0.2">
      <c r="B49" s="47" t="s">
        <v>801</v>
      </c>
      <c r="C49" s="76"/>
      <c r="D49" s="76"/>
      <c r="E49" s="76"/>
      <c r="F49" s="76"/>
      <c r="G49" s="76"/>
      <c r="H49" s="76"/>
      <c r="I49" s="76"/>
      <c r="J49" s="76"/>
      <c r="K49" s="115"/>
      <c r="L49" s="116"/>
      <c r="M49" s="76"/>
      <c r="N49" s="76"/>
      <c r="O49" s="77"/>
    </row>
    <row r="50" spans="2:15" s="4" customFormat="1" x14ac:dyDescent="0.2">
      <c r="B50" s="186"/>
      <c r="C50" s="186"/>
      <c r="D50" s="186"/>
      <c r="E50" s="186"/>
      <c r="F50" s="186"/>
      <c r="G50" s="186"/>
      <c r="H50" s="186"/>
      <c r="I50" s="186"/>
      <c r="J50" s="186"/>
      <c r="K50" s="186"/>
      <c r="L50" s="186"/>
      <c r="M50" s="187"/>
      <c r="N50" s="187"/>
      <c r="O50" s="187"/>
    </row>
    <row r="51" spans="2:15" s="4" customFormat="1" x14ac:dyDescent="0.2">
      <c r="B51" s="186"/>
      <c r="C51" s="186"/>
      <c r="D51" s="186"/>
      <c r="E51" s="186"/>
      <c r="F51" s="186"/>
      <c r="G51" s="186"/>
      <c r="H51" s="186"/>
      <c r="I51" s="186"/>
      <c r="J51" s="186"/>
      <c r="K51" s="186"/>
      <c r="L51" s="186"/>
      <c r="M51" s="186"/>
      <c r="N51" s="186"/>
      <c r="O51" s="186"/>
    </row>
    <row r="52" spans="2:15" s="4" customFormat="1" x14ac:dyDescent="0.2">
      <c r="B52" s="186"/>
      <c r="C52" s="186"/>
      <c r="D52" s="186"/>
      <c r="E52" s="186"/>
      <c r="F52" s="186"/>
      <c r="G52" s="186"/>
      <c r="H52" s="186"/>
      <c r="I52" s="186"/>
      <c r="J52" s="186"/>
      <c r="K52" s="186"/>
      <c r="L52" s="186"/>
      <c r="M52" s="186"/>
      <c r="N52" s="186"/>
      <c r="O52" s="186"/>
    </row>
    <row r="53" spans="2:15" s="4" customFormat="1" x14ac:dyDescent="0.2">
      <c r="B53" s="186"/>
      <c r="C53" s="186"/>
      <c r="D53" s="186"/>
      <c r="E53" s="186"/>
      <c r="F53" s="186"/>
      <c r="G53" s="186"/>
      <c r="H53" s="186"/>
      <c r="I53" s="186"/>
      <c r="J53" s="186"/>
      <c r="K53" s="186"/>
      <c r="L53" s="186"/>
      <c r="M53" s="186"/>
      <c r="N53" s="186"/>
      <c r="O53" s="186"/>
    </row>
    <row r="54" spans="2:15" s="4" customFormat="1" x14ac:dyDescent="0.2">
      <c r="B54" s="186"/>
      <c r="C54" s="186"/>
      <c r="D54" s="186"/>
      <c r="E54" s="186"/>
      <c r="F54" s="186"/>
      <c r="G54" s="186"/>
      <c r="H54" s="186"/>
      <c r="I54" s="186"/>
      <c r="J54" s="186"/>
      <c r="K54" s="186"/>
      <c r="L54" s="186"/>
      <c r="M54" s="186"/>
      <c r="N54" s="186"/>
      <c r="O54" s="186"/>
    </row>
    <row r="55" spans="2:15" x14ac:dyDescent="0.2">
      <c r="C55" s="3"/>
      <c r="L55" s="4"/>
    </row>
    <row r="56" spans="2:15" ht="15.75" x14ac:dyDescent="0.2">
      <c r="B56" s="286" t="s">
        <v>718</v>
      </c>
      <c r="C56" s="287"/>
      <c r="D56" s="287"/>
      <c r="E56" s="287"/>
      <c r="F56" s="287"/>
      <c r="G56" s="287"/>
      <c r="H56" s="287"/>
      <c r="I56" s="288"/>
      <c r="L56" s="4"/>
    </row>
    <row r="57" spans="2:15" x14ac:dyDescent="0.2">
      <c r="B57" s="318" t="s">
        <v>724</v>
      </c>
      <c r="C57" s="46" t="s">
        <v>545</v>
      </c>
      <c r="D57" s="292" t="s">
        <v>719</v>
      </c>
      <c r="E57" s="292"/>
      <c r="F57" s="292"/>
      <c r="G57" s="292" t="s">
        <v>104</v>
      </c>
      <c r="H57" s="292"/>
      <c r="I57" s="292"/>
      <c r="L57" s="4"/>
    </row>
    <row r="58" spans="2:15" ht="25.5" x14ac:dyDescent="0.2">
      <c r="B58" s="319"/>
      <c r="C58" s="118" t="s">
        <v>549</v>
      </c>
      <c r="D58" s="117" t="s">
        <v>769</v>
      </c>
      <c r="E58" s="117" t="s">
        <v>710</v>
      </c>
      <c r="F58" s="117" t="s">
        <v>711</v>
      </c>
      <c r="G58" s="117" t="s">
        <v>769</v>
      </c>
      <c r="H58" s="117" t="s">
        <v>710</v>
      </c>
      <c r="I58" s="117" t="s">
        <v>711</v>
      </c>
      <c r="L58" s="4"/>
    </row>
    <row r="59" spans="2:15" x14ac:dyDescent="0.2">
      <c r="B59" s="113" t="s">
        <v>630</v>
      </c>
      <c r="C59" s="76"/>
      <c r="D59" s="76"/>
      <c r="E59" s="76"/>
      <c r="F59" s="76"/>
      <c r="G59" s="76"/>
      <c r="H59" s="76"/>
      <c r="I59" s="77"/>
      <c r="L59" s="4"/>
    </row>
    <row r="60" spans="2:15" s="4" customFormat="1" x14ac:dyDescent="0.2">
      <c r="B60" s="81"/>
      <c r="C60" s="81"/>
      <c r="D60" s="183"/>
      <c r="E60" s="183"/>
      <c r="F60" s="183"/>
      <c r="G60" s="183"/>
      <c r="H60" s="183"/>
      <c r="I60" s="183"/>
    </row>
    <row r="61" spans="2:15" s="4" customFormat="1" x14ac:dyDescent="0.2">
      <c r="B61" s="183"/>
      <c r="C61" s="183"/>
      <c r="D61" s="183"/>
      <c r="E61" s="183"/>
      <c r="F61" s="183"/>
      <c r="G61" s="183"/>
      <c r="H61" s="183"/>
      <c r="I61" s="183"/>
    </row>
    <row r="62" spans="2:15" s="4" customFormat="1" x14ac:dyDescent="0.2">
      <c r="B62" s="183"/>
      <c r="C62" s="183"/>
      <c r="D62" s="183"/>
      <c r="E62" s="183"/>
      <c r="F62" s="183"/>
      <c r="G62" s="183"/>
      <c r="H62" s="183"/>
      <c r="I62" s="183"/>
    </row>
    <row r="63" spans="2:15" s="4" customFormat="1" x14ac:dyDescent="0.2">
      <c r="B63" s="183"/>
      <c r="C63" s="183"/>
      <c r="D63" s="183"/>
      <c r="E63" s="183"/>
      <c r="F63" s="183"/>
      <c r="G63" s="183"/>
      <c r="H63" s="183"/>
      <c r="I63" s="183"/>
    </row>
    <row r="64" spans="2:15" s="4" customFormat="1" x14ac:dyDescent="0.2">
      <c r="B64" s="183"/>
      <c r="C64" s="183"/>
      <c r="D64" s="183"/>
      <c r="E64" s="183"/>
      <c r="F64" s="183"/>
      <c r="G64" s="183"/>
      <c r="H64" s="183"/>
      <c r="I64" s="183"/>
    </row>
    <row r="65" spans="2:12" x14ac:dyDescent="0.2">
      <c r="B65" s="47" t="s">
        <v>801</v>
      </c>
      <c r="C65" s="76"/>
      <c r="D65" s="76"/>
      <c r="E65" s="76"/>
      <c r="F65" s="76"/>
      <c r="G65" s="76"/>
      <c r="H65" s="76"/>
      <c r="I65" s="77"/>
      <c r="L65" s="4"/>
    </row>
    <row r="66" spans="2:12" s="4" customFormat="1" x14ac:dyDescent="0.2">
      <c r="B66" s="186"/>
      <c r="C66" s="187"/>
      <c r="D66" s="187"/>
      <c r="E66" s="187"/>
      <c r="F66" s="187"/>
      <c r="G66" s="187"/>
      <c r="H66" s="187"/>
      <c r="I66" s="187"/>
    </row>
    <row r="67" spans="2:12" s="4" customFormat="1" x14ac:dyDescent="0.2">
      <c r="B67" s="186"/>
      <c r="C67" s="186"/>
      <c r="D67" s="186"/>
      <c r="E67" s="186"/>
      <c r="F67" s="186"/>
      <c r="G67" s="186"/>
      <c r="H67" s="186"/>
      <c r="I67" s="186"/>
    </row>
    <row r="68" spans="2:12" s="4" customFormat="1" x14ac:dyDescent="0.2">
      <c r="B68" s="186"/>
      <c r="C68" s="186"/>
      <c r="D68" s="186"/>
      <c r="E68" s="186"/>
      <c r="F68" s="186"/>
      <c r="G68" s="186"/>
      <c r="H68" s="186"/>
      <c r="I68" s="186"/>
    </row>
    <row r="69" spans="2:12" s="4" customFormat="1" x14ac:dyDescent="0.2">
      <c r="B69" s="186"/>
      <c r="C69" s="186"/>
      <c r="D69" s="186"/>
      <c r="E69" s="186"/>
      <c r="F69" s="186"/>
      <c r="G69" s="186"/>
      <c r="H69" s="186"/>
      <c r="I69" s="186"/>
    </row>
    <row r="70" spans="2:12" s="4" customFormat="1" x14ac:dyDescent="0.2">
      <c r="B70" s="186"/>
      <c r="C70" s="186"/>
      <c r="D70" s="186"/>
      <c r="E70" s="186"/>
      <c r="F70" s="186"/>
      <c r="G70" s="186"/>
      <c r="H70" s="186"/>
      <c r="I70" s="186"/>
    </row>
    <row r="72" spans="2:12" ht="15.75" x14ac:dyDescent="0.2">
      <c r="B72" s="286" t="s">
        <v>847</v>
      </c>
      <c r="C72" s="287"/>
      <c r="D72" s="287"/>
      <c r="E72" s="287"/>
      <c r="F72" s="287"/>
      <c r="G72" s="288"/>
    </row>
    <row r="73" spans="2:12" x14ac:dyDescent="0.2">
      <c r="B73" s="78" t="s">
        <v>630</v>
      </c>
      <c r="C73" s="76"/>
      <c r="D73" s="76"/>
      <c r="E73" s="76"/>
      <c r="F73" s="76"/>
      <c r="G73" s="77"/>
    </row>
    <row r="74" spans="2:12" x14ac:dyDescent="0.2">
      <c r="B74" s="38" t="s">
        <v>94</v>
      </c>
      <c r="C74" s="38" t="s">
        <v>848</v>
      </c>
      <c r="D74" s="37" t="s">
        <v>849</v>
      </c>
      <c r="E74" s="147" t="s">
        <v>850</v>
      </c>
      <c r="F74" s="283" t="s">
        <v>104</v>
      </c>
      <c r="G74" s="284"/>
    </row>
    <row r="75" spans="2:12" s="4" customFormat="1" x14ac:dyDescent="0.2">
      <c r="B75" s="157"/>
      <c r="C75" s="174"/>
      <c r="D75" s="174"/>
      <c r="E75" s="181">
        <f>C75+D75</f>
        <v>0</v>
      </c>
      <c r="F75" s="273"/>
      <c r="G75" s="274"/>
    </row>
    <row r="76" spans="2:12" s="4" customFormat="1" x14ac:dyDescent="0.2">
      <c r="B76" s="157"/>
      <c r="C76" s="174"/>
      <c r="D76" s="174"/>
      <c r="E76" s="181">
        <f t="shared" ref="E76:E81" si="0">C76+D76</f>
        <v>0</v>
      </c>
      <c r="F76" s="273"/>
      <c r="G76" s="274"/>
    </row>
    <row r="77" spans="2:12" s="4" customFormat="1" x14ac:dyDescent="0.2">
      <c r="B77" s="157"/>
      <c r="C77" s="174"/>
      <c r="D77" s="174"/>
      <c r="E77" s="181">
        <f t="shared" si="0"/>
        <v>0</v>
      </c>
      <c r="F77" s="273"/>
      <c r="G77" s="274"/>
    </row>
    <row r="78" spans="2:12" s="4" customFormat="1" x14ac:dyDescent="0.2">
      <c r="B78" s="157"/>
      <c r="C78" s="174"/>
      <c r="D78" s="174"/>
      <c r="E78" s="181">
        <f t="shared" si="0"/>
        <v>0</v>
      </c>
      <c r="F78" s="273"/>
      <c r="G78" s="274"/>
    </row>
    <row r="79" spans="2:12" s="4" customFormat="1" x14ac:dyDescent="0.2">
      <c r="B79" s="157"/>
      <c r="C79" s="174"/>
      <c r="D79" s="174"/>
      <c r="E79" s="181">
        <f t="shared" si="0"/>
        <v>0</v>
      </c>
      <c r="F79" s="273"/>
      <c r="G79" s="274"/>
    </row>
    <row r="80" spans="2:12" s="4" customFormat="1" x14ac:dyDescent="0.2">
      <c r="B80" s="157"/>
      <c r="C80" s="174"/>
      <c r="D80" s="174"/>
      <c r="E80" s="181">
        <f t="shared" si="0"/>
        <v>0</v>
      </c>
      <c r="F80" s="273"/>
      <c r="G80" s="274"/>
    </row>
    <row r="81" spans="1:14" s="4" customFormat="1" x14ac:dyDescent="0.2">
      <c r="B81" s="157"/>
      <c r="C81" s="174"/>
      <c r="D81" s="174"/>
      <c r="E81" s="181">
        <f t="shared" si="0"/>
        <v>0</v>
      </c>
      <c r="F81" s="273"/>
      <c r="G81" s="274"/>
    </row>
    <row r="83" spans="1:14" ht="15.75" x14ac:dyDescent="0.2">
      <c r="B83" s="304" t="s">
        <v>885</v>
      </c>
      <c r="C83" s="304"/>
      <c r="D83" s="304"/>
      <c r="E83" s="304"/>
      <c r="F83" s="304"/>
      <c r="G83" s="304"/>
      <c r="H83" s="304"/>
      <c r="I83" s="304"/>
      <c r="J83" s="304"/>
      <c r="K83" s="304"/>
      <c r="L83" s="304"/>
      <c r="M83" s="304"/>
      <c r="N83" s="304"/>
    </row>
    <row r="84" spans="1:14" ht="15" x14ac:dyDescent="0.25">
      <c r="A84" s="4"/>
      <c r="B84" s="305" t="s">
        <v>725</v>
      </c>
      <c r="C84" s="305"/>
      <c r="D84" s="305"/>
      <c r="E84" s="305"/>
      <c r="F84" s="305"/>
      <c r="G84" s="305"/>
      <c r="H84" s="305"/>
      <c r="I84" s="305"/>
      <c r="J84" s="305"/>
      <c r="K84" s="305"/>
      <c r="L84" s="305"/>
      <c r="M84" s="305"/>
      <c r="N84" s="305"/>
    </row>
    <row r="85" spans="1:14" x14ac:dyDescent="0.2">
      <c r="B85" s="306" t="s">
        <v>1091</v>
      </c>
      <c r="C85" s="306"/>
      <c r="D85" s="306"/>
      <c r="E85" s="306"/>
      <c r="F85" s="306"/>
      <c r="G85" s="306"/>
      <c r="H85" s="306"/>
      <c r="I85" s="306"/>
      <c r="J85" s="306"/>
      <c r="K85" s="306"/>
      <c r="L85" s="306"/>
      <c r="M85" s="306"/>
      <c r="N85" s="306"/>
    </row>
    <row r="86" spans="1:14" x14ac:dyDescent="0.2">
      <c r="B86" s="383" t="s">
        <v>1078</v>
      </c>
      <c r="C86" s="383"/>
      <c r="D86" s="383"/>
      <c r="E86" s="383"/>
      <c r="F86" s="383"/>
      <c r="G86" s="383"/>
      <c r="H86" s="383"/>
      <c r="I86" s="383"/>
      <c r="J86" s="383"/>
      <c r="K86" s="383"/>
      <c r="L86" s="383"/>
      <c r="M86" s="383"/>
      <c r="N86" s="383"/>
    </row>
    <row r="87" spans="1:14" ht="25.5" x14ac:dyDescent="0.2">
      <c r="B87" s="40" t="s">
        <v>607</v>
      </c>
      <c r="C87" s="308" t="s">
        <v>886</v>
      </c>
      <c r="D87" s="308"/>
      <c r="E87" s="308"/>
      <c r="F87" s="308" t="s">
        <v>887</v>
      </c>
      <c r="G87" s="308"/>
      <c r="H87" s="308"/>
      <c r="I87" s="40" t="s">
        <v>888</v>
      </c>
      <c r="J87" s="40" t="s">
        <v>889</v>
      </c>
      <c r="K87" s="40" t="s">
        <v>890</v>
      </c>
      <c r="L87" s="308" t="s">
        <v>891</v>
      </c>
      <c r="M87" s="308"/>
      <c r="N87" s="308"/>
    </row>
    <row r="88" spans="1:14" ht="89.25" x14ac:dyDescent="0.2">
      <c r="B88" s="230" t="s">
        <v>1018</v>
      </c>
      <c r="C88" s="298" t="s">
        <v>1019</v>
      </c>
      <c r="D88" s="299"/>
      <c r="E88" s="300"/>
      <c r="F88" s="298" t="s">
        <v>1020</v>
      </c>
      <c r="G88" s="299"/>
      <c r="H88" s="300"/>
      <c r="I88" s="229" t="s">
        <v>1021</v>
      </c>
      <c r="J88" s="229" t="s">
        <v>1022</v>
      </c>
      <c r="K88" s="135"/>
      <c r="L88" s="301"/>
      <c r="M88" s="302"/>
      <c r="N88" s="303"/>
    </row>
    <row r="89" spans="1:14" ht="89.25" x14ac:dyDescent="0.2">
      <c r="B89" s="356" t="s">
        <v>1023</v>
      </c>
      <c r="C89" s="298" t="s">
        <v>1024</v>
      </c>
      <c r="D89" s="299"/>
      <c r="E89" s="300"/>
      <c r="F89" s="298" t="s">
        <v>1025</v>
      </c>
      <c r="G89" s="299"/>
      <c r="H89" s="300"/>
      <c r="I89" s="229" t="s">
        <v>1026</v>
      </c>
      <c r="J89" s="229" t="s">
        <v>930</v>
      </c>
      <c r="K89" s="135"/>
      <c r="L89" s="301"/>
      <c r="M89" s="302"/>
      <c r="N89" s="303"/>
    </row>
    <row r="90" spans="1:14" ht="89.25" x14ac:dyDescent="0.2">
      <c r="B90" s="358"/>
      <c r="C90" s="298" t="s">
        <v>1027</v>
      </c>
      <c r="D90" s="299"/>
      <c r="E90" s="300"/>
      <c r="F90" s="298" t="s">
        <v>1028</v>
      </c>
      <c r="G90" s="299"/>
      <c r="H90" s="300"/>
      <c r="I90" s="229" t="s">
        <v>1026</v>
      </c>
      <c r="J90" s="229" t="s">
        <v>1022</v>
      </c>
      <c r="K90" s="135"/>
      <c r="L90" s="301"/>
      <c r="M90" s="302"/>
      <c r="N90" s="303"/>
    </row>
  </sheetData>
  <sheetProtection formatColumns="0" formatRows="0" insertRows="0"/>
  <mergeCells count="68">
    <mergeCell ref="F80:G80"/>
    <mergeCell ref="F81:G81"/>
    <mergeCell ref="B72:G72"/>
    <mergeCell ref="F74:G74"/>
    <mergeCell ref="F75:G75"/>
    <mergeCell ref="F76:G76"/>
    <mergeCell ref="F77:G77"/>
    <mergeCell ref="D41:F41"/>
    <mergeCell ref="G41:I41"/>
    <mergeCell ref="J41:L41"/>
    <mergeCell ref="F78:G78"/>
    <mergeCell ref="F79:G79"/>
    <mergeCell ref="B41:B42"/>
    <mergeCell ref="B57:B58"/>
    <mergeCell ref="B24:L24"/>
    <mergeCell ref="B56:I56"/>
    <mergeCell ref="D8:D10"/>
    <mergeCell ref="H9:H10"/>
    <mergeCell ref="I9:I10"/>
    <mergeCell ref="J9:J10"/>
    <mergeCell ref="B7:B10"/>
    <mergeCell ref="B25:B26"/>
    <mergeCell ref="D57:F57"/>
    <mergeCell ref="G57:I57"/>
    <mergeCell ref="C8:C10"/>
    <mergeCell ref="D7:E7"/>
    <mergeCell ref="E8:E10"/>
    <mergeCell ref="F7:J7"/>
    <mergeCell ref="M41:O41"/>
    <mergeCell ref="K7:M10"/>
    <mergeCell ref="K12:M12"/>
    <mergeCell ref="K13:M13"/>
    <mergeCell ref="K14:M14"/>
    <mergeCell ref="K15:M15"/>
    <mergeCell ref="K16:M16"/>
    <mergeCell ref="K18:M18"/>
    <mergeCell ref="K19:M19"/>
    <mergeCell ref="K20:M20"/>
    <mergeCell ref="K21:M21"/>
    <mergeCell ref="K22:M22"/>
    <mergeCell ref="J25:L25"/>
    <mergeCell ref="B6:M6"/>
    <mergeCell ref="B40:O40"/>
    <mergeCell ref="B2:M2"/>
    <mergeCell ref="B3:M3"/>
    <mergeCell ref="B4:M4"/>
    <mergeCell ref="H8:J8"/>
    <mergeCell ref="F8:F10"/>
    <mergeCell ref="G8:G10"/>
    <mergeCell ref="D25:F25"/>
    <mergeCell ref="G25:I25"/>
    <mergeCell ref="B83:N83"/>
    <mergeCell ref="B84:N84"/>
    <mergeCell ref="B85:N85"/>
    <mergeCell ref="B86:N86"/>
    <mergeCell ref="C87:E87"/>
    <mergeCell ref="F87:H87"/>
    <mergeCell ref="L87:N87"/>
    <mergeCell ref="C88:E88"/>
    <mergeCell ref="F88:H88"/>
    <mergeCell ref="L88:N88"/>
    <mergeCell ref="B89:B90"/>
    <mergeCell ref="C89:E89"/>
    <mergeCell ref="F89:H89"/>
    <mergeCell ref="L89:N89"/>
    <mergeCell ref="C90:E90"/>
    <mergeCell ref="F90:H90"/>
    <mergeCell ref="L90:N90"/>
  </mergeCells>
  <conditionalFormatting sqref="K88:K90">
    <cfRule type="expression" dxfId="3" priority="1">
      <formula>K88="Pass"</formula>
    </cfRule>
  </conditionalFormatting>
  <conditionalFormatting sqref="L88:N90">
    <cfRule type="expression" dxfId="2" priority="2">
      <formula>K88="Pass"</formula>
    </cfRule>
  </conditionalFormatting>
  <dataValidations count="1">
    <dataValidation type="list" allowBlank="1" showInputMessage="1" showErrorMessage="1" sqref="K88:K90" xr:uid="{F9DA276D-AF02-4061-A744-EA2B796949E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94CFA7-2286-4B32-BA53-0930E4BD88A4}">
          <x14:formula1>
            <xm:f>'Data Validation'!$G$129:$G$131</xm:f>
          </x14:formula1>
          <xm:sqref>D28:F32 D34:F38 D44:F48 D50:F54 D60:F64 D66:F70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7FA2-679B-4D67-B68C-B803349E2AA3}">
  <sheetPr>
    <tabColor theme="5" tint="0.39997558519241921"/>
  </sheetPr>
  <dimension ref="A1:S46"/>
  <sheetViews>
    <sheetView showGridLines="0" workbookViewId="0"/>
  </sheetViews>
  <sheetFormatPr defaultColWidth="9.140625" defaultRowHeight="14.25" x14ac:dyDescent="0.2"/>
  <cols>
    <col min="1" max="1" width="2.42578125" style="3" customWidth="1"/>
    <col min="2" max="2" width="27.140625" style="3" customWidth="1"/>
    <col min="3" max="3" width="14.85546875" style="3" customWidth="1"/>
    <col min="4" max="5" width="9.140625" style="3"/>
    <col min="6" max="6" width="13" style="3" customWidth="1"/>
    <col min="7" max="9" width="9.140625" style="3"/>
    <col min="10" max="10" width="15.85546875" style="3" customWidth="1"/>
    <col min="11" max="11" width="10.85546875" style="3" customWidth="1"/>
    <col min="12" max="12" width="14.85546875" style="3" customWidth="1"/>
    <col min="13" max="13" width="13.28515625" style="3" customWidth="1"/>
    <col min="14" max="14" width="16.42578125" style="3" customWidth="1"/>
    <col min="15" max="15" width="15.42578125" style="3" customWidth="1"/>
    <col min="16" max="16" width="9.140625" style="3"/>
    <col min="17" max="17" width="10.42578125" style="3" customWidth="1"/>
    <col min="18" max="18" width="12.28515625" style="3" customWidth="1"/>
    <col min="19" max="19" width="19.42578125" style="3" customWidth="1"/>
    <col min="20" max="20" width="14.42578125" style="3" customWidth="1"/>
    <col min="21" max="21" width="19.28515625" style="3" customWidth="1"/>
    <col min="22" max="22" width="18.42578125" style="3" customWidth="1"/>
    <col min="23" max="23" width="9.140625" style="3"/>
    <col min="24" max="24" width="13.7109375" style="3" customWidth="1"/>
    <col min="25" max="28" width="9.140625" style="3"/>
    <col min="29" max="29" width="13.42578125" style="3" bestFit="1" customWidth="1"/>
    <col min="30" max="30" width="13.42578125" style="3" customWidth="1"/>
    <col min="31" max="31" width="12.42578125" style="3" bestFit="1" customWidth="1"/>
    <col min="32" max="32" width="23.42578125" style="3" bestFit="1" customWidth="1"/>
    <col min="33" max="34" width="23.42578125" style="3" customWidth="1"/>
    <col min="35" max="35" width="23.42578125" style="3" bestFit="1" customWidth="1"/>
    <col min="36" max="36" width="12.140625" style="3" customWidth="1"/>
    <col min="37" max="37" width="10.85546875" style="3" customWidth="1"/>
    <col min="38" max="16384" width="9.140625" style="3"/>
  </cols>
  <sheetData>
    <row r="1" spans="1:19" x14ac:dyDescent="0.2">
      <c r="A1" s="156"/>
    </row>
    <row r="2" spans="1:19" ht="15.75" x14ac:dyDescent="0.2">
      <c r="B2" s="282" t="s">
        <v>752</v>
      </c>
      <c r="C2" s="282"/>
      <c r="D2" s="282"/>
      <c r="E2" s="282"/>
      <c r="F2" s="282"/>
      <c r="G2" s="282"/>
      <c r="H2" s="282"/>
      <c r="I2" s="282"/>
      <c r="J2" s="282"/>
      <c r="K2" s="282"/>
      <c r="L2" s="282"/>
      <c r="M2" s="282"/>
      <c r="N2" s="282"/>
      <c r="O2" s="282"/>
      <c r="P2" s="282"/>
      <c r="Q2" s="282"/>
      <c r="R2" s="282"/>
      <c r="S2" s="282"/>
    </row>
    <row r="3" spans="1:19" ht="15" x14ac:dyDescent="0.25">
      <c r="A3" s="4"/>
      <c r="B3" s="354" t="s">
        <v>725</v>
      </c>
      <c r="C3" s="354"/>
      <c r="D3" s="354"/>
      <c r="E3" s="354"/>
      <c r="F3" s="354"/>
      <c r="G3" s="354"/>
      <c r="H3" s="354"/>
      <c r="I3" s="354"/>
      <c r="J3" s="354"/>
      <c r="K3" s="354"/>
      <c r="L3" s="354"/>
      <c r="M3" s="354"/>
      <c r="N3" s="354"/>
      <c r="O3" s="354"/>
      <c r="P3" s="354"/>
      <c r="Q3" s="354"/>
      <c r="R3" s="354"/>
      <c r="S3" s="354"/>
    </row>
    <row r="4" spans="1:19" ht="15" x14ac:dyDescent="0.25">
      <c r="A4" s="4"/>
      <c r="B4" s="363" t="s">
        <v>1097</v>
      </c>
      <c r="C4" s="363"/>
      <c r="D4" s="363"/>
      <c r="E4" s="363"/>
      <c r="F4" s="363"/>
      <c r="G4" s="363"/>
      <c r="H4" s="363"/>
      <c r="I4" s="363"/>
      <c r="J4" s="363"/>
      <c r="K4" s="363"/>
      <c r="L4" s="472"/>
      <c r="M4" s="472"/>
      <c r="N4" s="472"/>
      <c r="O4" s="472"/>
      <c r="P4" s="472"/>
      <c r="Q4" s="472"/>
      <c r="R4" s="472"/>
      <c r="S4" s="472"/>
    </row>
    <row r="6" spans="1:19" ht="15.75" x14ac:dyDescent="0.2">
      <c r="B6" s="275" t="s">
        <v>646</v>
      </c>
      <c r="C6" s="275"/>
      <c r="D6" s="275"/>
      <c r="E6" s="275"/>
      <c r="F6" s="275"/>
      <c r="G6" s="275"/>
      <c r="H6" s="275"/>
      <c r="I6" s="275"/>
      <c r="J6" s="275"/>
      <c r="K6" s="275"/>
      <c r="L6" s="275"/>
      <c r="M6" s="275"/>
      <c r="N6" s="275"/>
      <c r="O6" s="275"/>
      <c r="P6" s="275"/>
      <c r="Q6" s="275"/>
      <c r="R6" s="275"/>
      <c r="S6" s="275"/>
    </row>
    <row r="7" spans="1:19" ht="36" customHeight="1" x14ac:dyDescent="0.2">
      <c r="B7" s="41" t="s">
        <v>93</v>
      </c>
      <c r="C7" s="344" t="s">
        <v>94</v>
      </c>
      <c r="D7" s="345"/>
      <c r="E7" s="42" t="s">
        <v>95</v>
      </c>
      <c r="F7" s="42" t="s">
        <v>96</v>
      </c>
      <c r="G7" s="344" t="s">
        <v>97</v>
      </c>
      <c r="H7" s="345"/>
      <c r="I7" s="42" t="s">
        <v>98</v>
      </c>
      <c r="J7" s="42" t="s">
        <v>647</v>
      </c>
      <c r="K7" s="42" t="s">
        <v>99</v>
      </c>
      <c r="L7" s="42" t="s">
        <v>100</v>
      </c>
      <c r="M7" s="42" t="s">
        <v>101</v>
      </c>
      <c r="N7" s="42" t="s">
        <v>102</v>
      </c>
      <c r="O7" s="42" t="s">
        <v>103</v>
      </c>
      <c r="P7" s="344" t="s">
        <v>104</v>
      </c>
      <c r="Q7" s="346"/>
      <c r="R7" s="346"/>
      <c r="S7" s="345"/>
    </row>
    <row r="8" spans="1:19" x14ac:dyDescent="0.2">
      <c r="B8" s="43" t="s">
        <v>105</v>
      </c>
      <c r="C8" s="44"/>
      <c r="D8" s="44"/>
      <c r="E8" s="44"/>
      <c r="F8" s="44"/>
      <c r="G8" s="44"/>
      <c r="H8" s="44"/>
      <c r="I8" s="44"/>
      <c r="J8" s="44"/>
      <c r="K8" s="44"/>
      <c r="L8" s="44"/>
      <c r="M8" s="44"/>
      <c r="N8" s="44"/>
      <c r="O8" s="44"/>
      <c r="P8" s="44"/>
      <c r="Q8" s="44"/>
      <c r="R8" s="44"/>
      <c r="S8" s="45"/>
    </row>
    <row r="9" spans="1:19" s="26" customFormat="1" ht="12" customHeight="1" x14ac:dyDescent="0.2">
      <c r="B9" s="105" t="s">
        <v>106</v>
      </c>
      <c r="C9" s="339"/>
      <c r="D9" s="340"/>
      <c r="E9" s="21"/>
      <c r="F9" s="21"/>
      <c r="G9" s="339"/>
      <c r="H9" s="340"/>
      <c r="I9" s="21"/>
      <c r="J9" s="21"/>
      <c r="K9" s="21"/>
      <c r="L9" s="21"/>
      <c r="M9" s="21"/>
      <c r="N9" s="21"/>
      <c r="O9" s="21"/>
      <c r="P9" s="341"/>
      <c r="Q9" s="342"/>
      <c r="R9" s="342"/>
      <c r="S9" s="343"/>
    </row>
    <row r="10" spans="1:19" s="26" customFormat="1" ht="12" customHeight="1" x14ac:dyDescent="0.2">
      <c r="B10" s="105" t="s">
        <v>107</v>
      </c>
      <c r="C10" s="339"/>
      <c r="D10" s="340"/>
      <c r="E10" s="21"/>
      <c r="F10" s="21"/>
      <c r="G10" s="339"/>
      <c r="H10" s="340"/>
      <c r="I10" s="21"/>
      <c r="J10" s="21"/>
      <c r="K10" s="21"/>
      <c r="L10" s="21"/>
      <c r="M10" s="21"/>
      <c r="N10" s="21"/>
      <c r="O10" s="21"/>
      <c r="P10" s="341"/>
      <c r="Q10" s="342"/>
      <c r="R10" s="342"/>
      <c r="S10" s="343"/>
    </row>
    <row r="11" spans="1:19" s="26" customFormat="1" ht="12" x14ac:dyDescent="0.2">
      <c r="B11" s="105" t="s">
        <v>108</v>
      </c>
      <c r="C11" s="339"/>
      <c r="D11" s="340"/>
      <c r="E11" s="21"/>
      <c r="F11" s="21"/>
      <c r="G11" s="339"/>
      <c r="H11" s="340"/>
      <c r="I11" s="21"/>
      <c r="J11" s="21"/>
      <c r="K11" s="21"/>
      <c r="L11" s="21"/>
      <c r="M11" s="21"/>
      <c r="N11" s="21"/>
      <c r="O11" s="21"/>
      <c r="P11" s="341"/>
      <c r="Q11" s="342"/>
      <c r="R11" s="342"/>
      <c r="S11" s="343"/>
    </row>
    <row r="12" spans="1:19" s="26" customFormat="1" ht="12" x14ac:dyDescent="0.2">
      <c r="B12" s="106"/>
      <c r="C12" s="339"/>
      <c r="D12" s="340"/>
      <c r="E12" s="21"/>
      <c r="F12" s="21"/>
      <c r="G12" s="339"/>
      <c r="H12" s="340"/>
      <c r="I12" s="21"/>
      <c r="J12" s="21"/>
      <c r="K12" s="21"/>
      <c r="L12" s="21"/>
      <c r="M12" s="21"/>
      <c r="N12" s="21"/>
      <c r="O12" s="21"/>
      <c r="P12" s="341"/>
      <c r="Q12" s="342"/>
      <c r="R12" s="342"/>
      <c r="S12" s="343"/>
    </row>
    <row r="13" spans="1:19" x14ac:dyDescent="0.2">
      <c r="B13" s="43" t="s">
        <v>109</v>
      </c>
      <c r="C13" s="44"/>
      <c r="D13" s="44"/>
      <c r="E13" s="44"/>
      <c r="F13" s="44"/>
      <c r="G13" s="44"/>
      <c r="H13" s="44"/>
      <c r="I13" s="44"/>
      <c r="J13" s="44"/>
      <c r="K13" s="44"/>
      <c r="L13" s="44"/>
      <c r="M13" s="44"/>
      <c r="N13" s="44"/>
      <c r="O13" s="44"/>
      <c r="P13" s="44"/>
      <c r="Q13" s="44"/>
      <c r="R13" s="44"/>
      <c r="S13" s="45"/>
    </row>
    <row r="14" spans="1:19" s="26" customFormat="1" ht="12" x14ac:dyDescent="0.2">
      <c r="B14" s="105" t="s">
        <v>106</v>
      </c>
      <c r="C14" s="339"/>
      <c r="D14" s="340"/>
      <c r="E14" s="21"/>
      <c r="F14" s="21"/>
      <c r="G14" s="339"/>
      <c r="H14" s="340"/>
      <c r="I14" s="21"/>
      <c r="J14" s="21"/>
      <c r="K14" s="22"/>
      <c r="L14" s="5"/>
      <c r="M14" s="5"/>
      <c r="N14" s="21"/>
      <c r="O14" s="21"/>
      <c r="P14" s="341"/>
      <c r="Q14" s="342"/>
      <c r="R14" s="342"/>
      <c r="S14" s="343"/>
    </row>
    <row r="15" spans="1:19" s="26" customFormat="1" ht="12" x14ac:dyDescent="0.2">
      <c r="B15" s="105" t="s">
        <v>110</v>
      </c>
      <c r="C15" s="339"/>
      <c r="D15" s="340"/>
      <c r="E15" s="21"/>
      <c r="F15" s="21"/>
      <c r="G15" s="339"/>
      <c r="H15" s="340"/>
      <c r="I15" s="21"/>
      <c r="J15" s="21"/>
      <c r="K15" s="22"/>
      <c r="L15" s="5"/>
      <c r="M15" s="5"/>
      <c r="N15" s="21"/>
      <c r="O15" s="21"/>
      <c r="P15" s="341"/>
      <c r="Q15" s="342"/>
      <c r="R15" s="342"/>
      <c r="S15" s="343"/>
    </row>
    <row r="16" spans="1:19" s="26" customFormat="1" ht="12" x14ac:dyDescent="0.2">
      <c r="B16" s="105" t="s">
        <v>111</v>
      </c>
      <c r="C16" s="339"/>
      <c r="D16" s="340"/>
      <c r="E16" s="21"/>
      <c r="F16" s="21"/>
      <c r="G16" s="339"/>
      <c r="H16" s="340"/>
      <c r="I16" s="21"/>
      <c r="J16" s="21"/>
      <c r="K16" s="22"/>
      <c r="L16" s="5"/>
      <c r="M16" s="5"/>
      <c r="N16" s="21"/>
      <c r="O16" s="21"/>
      <c r="P16" s="341"/>
      <c r="Q16" s="342"/>
      <c r="R16" s="342"/>
      <c r="S16" s="343"/>
    </row>
    <row r="17" spans="2:19" s="26" customFormat="1" ht="12" x14ac:dyDescent="0.2">
      <c r="B17" s="105" t="s">
        <v>112</v>
      </c>
      <c r="C17" s="339"/>
      <c r="D17" s="340"/>
      <c r="E17" s="21"/>
      <c r="F17" s="21"/>
      <c r="G17" s="339"/>
      <c r="H17" s="340"/>
      <c r="I17" s="21"/>
      <c r="J17" s="21"/>
      <c r="K17" s="22"/>
      <c r="L17" s="5"/>
      <c r="M17" s="5"/>
      <c r="N17" s="21"/>
      <c r="O17" s="21"/>
      <c r="P17" s="341"/>
      <c r="Q17" s="342"/>
      <c r="R17" s="342"/>
      <c r="S17" s="343"/>
    </row>
    <row r="18" spans="2:19" s="26" customFormat="1" ht="24" x14ac:dyDescent="0.2">
      <c r="B18" s="105" t="s">
        <v>113</v>
      </c>
      <c r="C18" s="339"/>
      <c r="D18" s="340"/>
      <c r="E18" s="21"/>
      <c r="F18" s="21"/>
      <c r="G18" s="339"/>
      <c r="H18" s="340"/>
      <c r="I18" s="21"/>
      <c r="J18" s="21"/>
      <c r="K18" s="22"/>
      <c r="L18" s="5"/>
      <c r="M18" s="5"/>
      <c r="N18" s="21"/>
      <c r="O18" s="21"/>
      <c r="P18" s="341"/>
      <c r="Q18" s="342"/>
      <c r="R18" s="342"/>
      <c r="S18" s="343"/>
    </row>
    <row r="19" spans="2:19" s="26" customFormat="1" ht="12" x14ac:dyDescent="0.2">
      <c r="B19" s="105" t="s">
        <v>114</v>
      </c>
      <c r="C19" s="339"/>
      <c r="D19" s="340"/>
      <c r="E19" s="21"/>
      <c r="F19" s="21"/>
      <c r="G19" s="339"/>
      <c r="H19" s="340"/>
      <c r="I19" s="21"/>
      <c r="J19" s="21"/>
      <c r="K19" s="22"/>
      <c r="L19" s="5"/>
      <c r="M19" s="5"/>
      <c r="N19" s="21"/>
      <c r="O19" s="21"/>
      <c r="P19" s="341"/>
      <c r="Q19" s="342"/>
      <c r="R19" s="342"/>
      <c r="S19" s="343"/>
    </row>
    <row r="20" spans="2:19" s="26" customFormat="1" ht="12" x14ac:dyDescent="0.2">
      <c r="B20" s="105" t="s">
        <v>115</v>
      </c>
      <c r="C20" s="339"/>
      <c r="D20" s="340"/>
      <c r="E20" s="21"/>
      <c r="F20" s="21"/>
      <c r="G20" s="339"/>
      <c r="H20" s="340"/>
      <c r="I20" s="21"/>
      <c r="J20" s="21"/>
      <c r="K20" s="22"/>
      <c r="L20" s="5"/>
      <c r="M20" s="5"/>
      <c r="N20" s="21"/>
      <c r="O20" s="21"/>
      <c r="P20" s="341"/>
      <c r="Q20" s="342"/>
      <c r="R20" s="342"/>
      <c r="S20" s="343"/>
    </row>
    <row r="21" spans="2:19" s="26" customFormat="1" ht="12" x14ac:dyDescent="0.2">
      <c r="B21" s="106"/>
      <c r="C21" s="339"/>
      <c r="D21" s="340"/>
      <c r="E21" s="21"/>
      <c r="F21" s="21"/>
      <c r="G21" s="339"/>
      <c r="H21" s="340"/>
      <c r="I21" s="21"/>
      <c r="J21" s="21"/>
      <c r="K21" s="22"/>
      <c r="L21" s="5"/>
      <c r="M21" s="5"/>
      <c r="N21" s="21"/>
      <c r="O21" s="21"/>
      <c r="P21" s="341"/>
      <c r="Q21" s="342"/>
      <c r="R21" s="342"/>
      <c r="S21" s="343"/>
    </row>
    <row r="23" spans="2:19" ht="15.75" x14ac:dyDescent="0.2">
      <c r="B23" s="275" t="s">
        <v>689</v>
      </c>
      <c r="C23" s="275"/>
      <c r="D23" s="275"/>
      <c r="E23" s="275"/>
      <c r="F23" s="275"/>
      <c r="G23" s="275"/>
      <c r="H23" s="275"/>
      <c r="I23" s="275"/>
      <c r="J23" s="275"/>
      <c r="K23" s="275"/>
      <c r="L23" s="275"/>
      <c r="M23" s="275"/>
      <c r="N23" s="275"/>
      <c r="O23" s="275"/>
      <c r="P23" s="275"/>
      <c r="Q23" s="275"/>
      <c r="R23" s="275"/>
    </row>
    <row r="24" spans="2:19" ht="38.25" x14ac:dyDescent="0.2">
      <c r="B24" s="41" t="s">
        <v>93</v>
      </c>
      <c r="C24" s="344" t="s">
        <v>94</v>
      </c>
      <c r="D24" s="345"/>
      <c r="E24" s="42" t="s">
        <v>95</v>
      </c>
      <c r="F24" s="42" t="s">
        <v>551</v>
      </c>
      <c r="G24" s="42" t="s">
        <v>230</v>
      </c>
      <c r="H24" s="42" t="s">
        <v>96</v>
      </c>
      <c r="I24" s="344" t="s">
        <v>97</v>
      </c>
      <c r="J24" s="345"/>
      <c r="K24" s="42" t="s">
        <v>667</v>
      </c>
      <c r="L24" s="42" t="s">
        <v>690</v>
      </c>
      <c r="M24" s="161" t="s">
        <v>860</v>
      </c>
      <c r="N24" s="344" t="s">
        <v>104</v>
      </c>
      <c r="O24" s="346"/>
      <c r="P24" s="346"/>
      <c r="Q24" s="346"/>
      <c r="R24" s="345"/>
    </row>
    <row r="25" spans="2:19" x14ac:dyDescent="0.2">
      <c r="B25" s="43" t="s">
        <v>105</v>
      </c>
      <c r="C25" s="44"/>
      <c r="D25" s="44"/>
      <c r="E25" s="44"/>
      <c r="F25" s="44"/>
      <c r="G25" s="44"/>
      <c r="H25" s="44"/>
      <c r="I25" s="44"/>
      <c r="J25" s="44"/>
      <c r="K25" s="44"/>
      <c r="L25" s="44"/>
      <c r="M25" s="44"/>
      <c r="N25" s="44"/>
      <c r="O25" s="44"/>
      <c r="P25" s="44"/>
      <c r="Q25" s="44"/>
      <c r="R25" s="45"/>
    </row>
    <row r="26" spans="2:19" s="26" customFormat="1" ht="12" x14ac:dyDescent="0.2">
      <c r="B26" s="105" t="s">
        <v>106</v>
      </c>
      <c r="C26" s="339"/>
      <c r="D26" s="340"/>
      <c r="E26" s="21"/>
      <c r="F26" s="21"/>
      <c r="G26" s="21"/>
      <c r="H26" s="22"/>
      <c r="I26" s="339"/>
      <c r="J26" s="340"/>
      <c r="K26" s="22"/>
      <c r="L26" s="22"/>
      <c r="M26" s="22"/>
      <c r="N26" s="341"/>
      <c r="O26" s="342"/>
      <c r="P26" s="342"/>
      <c r="Q26" s="342"/>
      <c r="R26" s="343"/>
    </row>
    <row r="27" spans="2:19" s="26" customFormat="1" ht="12" x14ac:dyDescent="0.2">
      <c r="B27" s="105" t="s">
        <v>107</v>
      </c>
      <c r="C27" s="339"/>
      <c r="D27" s="340"/>
      <c r="E27" s="21"/>
      <c r="F27" s="21"/>
      <c r="G27" s="21"/>
      <c r="H27" s="22"/>
      <c r="I27" s="339"/>
      <c r="J27" s="340"/>
      <c r="K27" s="22"/>
      <c r="L27" s="22"/>
      <c r="M27" s="22"/>
      <c r="N27" s="341"/>
      <c r="O27" s="342"/>
      <c r="P27" s="342"/>
      <c r="Q27" s="342"/>
      <c r="R27" s="343"/>
    </row>
    <row r="28" spans="2:19" s="26" customFormat="1" ht="12" x14ac:dyDescent="0.2">
      <c r="B28" s="105" t="s">
        <v>108</v>
      </c>
      <c r="C28" s="339"/>
      <c r="D28" s="340"/>
      <c r="E28" s="21"/>
      <c r="F28" s="21"/>
      <c r="G28" s="21"/>
      <c r="H28" s="22"/>
      <c r="I28" s="339"/>
      <c r="J28" s="340"/>
      <c r="K28" s="22"/>
      <c r="L28" s="22"/>
      <c r="M28" s="22"/>
      <c r="N28" s="341"/>
      <c r="O28" s="342"/>
      <c r="P28" s="342"/>
      <c r="Q28" s="342"/>
      <c r="R28" s="343"/>
    </row>
    <row r="29" spans="2:19" s="26" customFormat="1" ht="12" x14ac:dyDescent="0.2">
      <c r="B29" s="106"/>
      <c r="C29" s="339"/>
      <c r="D29" s="340"/>
      <c r="E29" s="21"/>
      <c r="F29" s="21"/>
      <c r="G29" s="21"/>
      <c r="H29" s="22"/>
      <c r="I29" s="339"/>
      <c r="J29" s="340"/>
      <c r="K29" s="22"/>
      <c r="L29" s="22"/>
      <c r="M29" s="22"/>
      <c r="N29" s="341"/>
      <c r="O29" s="342"/>
      <c r="P29" s="342"/>
      <c r="Q29" s="342"/>
      <c r="R29" s="343"/>
    </row>
    <row r="30" spans="2:19" x14ac:dyDescent="0.2">
      <c r="B30" s="43" t="s">
        <v>109</v>
      </c>
      <c r="C30" s="44"/>
      <c r="D30" s="44"/>
      <c r="E30" s="44"/>
      <c r="F30" s="44"/>
      <c r="G30" s="44"/>
      <c r="H30" s="44"/>
      <c r="I30" s="44"/>
      <c r="J30" s="44"/>
      <c r="K30" s="44"/>
      <c r="L30" s="44"/>
      <c r="M30" s="44"/>
      <c r="N30" s="44"/>
      <c r="O30" s="44"/>
      <c r="P30" s="44"/>
      <c r="Q30" s="44"/>
      <c r="R30" s="45"/>
    </row>
    <row r="31" spans="2:19" s="26" customFormat="1" ht="12" x14ac:dyDescent="0.2">
      <c r="B31" s="105" t="s">
        <v>106</v>
      </c>
      <c r="C31" s="339"/>
      <c r="D31" s="340"/>
      <c r="E31" s="21"/>
      <c r="F31" s="21"/>
      <c r="G31" s="21"/>
      <c r="H31" s="22"/>
      <c r="I31" s="339"/>
      <c r="J31" s="340"/>
      <c r="K31" s="22"/>
      <c r="L31" s="22"/>
      <c r="M31" s="22"/>
      <c r="N31" s="341"/>
      <c r="O31" s="342"/>
      <c r="P31" s="342"/>
      <c r="Q31" s="342"/>
      <c r="R31" s="343"/>
    </row>
    <row r="32" spans="2:19" s="26" customFormat="1" ht="12" x14ac:dyDescent="0.2">
      <c r="B32" s="105" t="s">
        <v>110</v>
      </c>
      <c r="C32" s="339"/>
      <c r="D32" s="340"/>
      <c r="E32" s="21"/>
      <c r="F32" s="21"/>
      <c r="G32" s="21"/>
      <c r="H32" s="22"/>
      <c r="I32" s="339"/>
      <c r="J32" s="340"/>
      <c r="K32" s="22"/>
      <c r="L32" s="22"/>
      <c r="M32" s="22"/>
      <c r="N32" s="341"/>
      <c r="O32" s="342"/>
      <c r="P32" s="342"/>
      <c r="Q32" s="342"/>
      <c r="R32" s="343"/>
    </row>
    <row r="33" spans="2:18" s="26" customFormat="1" ht="12" x14ac:dyDescent="0.2">
      <c r="B33" s="105" t="s">
        <v>111</v>
      </c>
      <c r="C33" s="339"/>
      <c r="D33" s="340"/>
      <c r="E33" s="21"/>
      <c r="F33" s="21"/>
      <c r="G33" s="21"/>
      <c r="H33" s="22"/>
      <c r="I33" s="339"/>
      <c r="J33" s="340"/>
      <c r="K33" s="22"/>
      <c r="L33" s="22"/>
      <c r="M33" s="22"/>
      <c r="N33" s="341"/>
      <c r="O33" s="342"/>
      <c r="P33" s="342"/>
      <c r="Q33" s="342"/>
      <c r="R33" s="343"/>
    </row>
    <row r="34" spans="2:18" s="26" customFormat="1" ht="12" x14ac:dyDescent="0.2">
      <c r="B34" s="105" t="s">
        <v>112</v>
      </c>
      <c r="C34" s="339"/>
      <c r="D34" s="340"/>
      <c r="E34" s="21"/>
      <c r="F34" s="21"/>
      <c r="G34" s="21"/>
      <c r="H34" s="22"/>
      <c r="I34" s="339"/>
      <c r="J34" s="340"/>
      <c r="K34" s="22"/>
      <c r="L34" s="22"/>
      <c r="M34" s="22"/>
      <c r="N34" s="341"/>
      <c r="O34" s="342"/>
      <c r="P34" s="342"/>
      <c r="Q34" s="342"/>
      <c r="R34" s="343"/>
    </row>
    <row r="35" spans="2:18" s="26" customFormat="1" ht="14.45" customHeight="1" x14ac:dyDescent="0.2">
      <c r="B35" s="105" t="s">
        <v>113</v>
      </c>
      <c r="C35" s="339"/>
      <c r="D35" s="340"/>
      <c r="E35" s="21"/>
      <c r="F35" s="21"/>
      <c r="G35" s="21"/>
      <c r="H35" s="22"/>
      <c r="I35" s="339"/>
      <c r="J35" s="340"/>
      <c r="K35" s="22"/>
      <c r="L35" s="22"/>
      <c r="M35" s="22"/>
      <c r="N35" s="341"/>
      <c r="O35" s="342"/>
      <c r="P35" s="342"/>
      <c r="Q35" s="342"/>
      <c r="R35" s="343"/>
    </row>
    <row r="36" spans="2:18" s="26" customFormat="1" ht="12" x14ac:dyDescent="0.2">
      <c r="B36" s="105" t="s">
        <v>114</v>
      </c>
      <c r="C36" s="339"/>
      <c r="D36" s="340"/>
      <c r="E36" s="21"/>
      <c r="F36" s="21"/>
      <c r="G36" s="21"/>
      <c r="H36" s="22"/>
      <c r="I36" s="339"/>
      <c r="J36" s="340"/>
      <c r="K36" s="22"/>
      <c r="L36" s="22"/>
      <c r="M36" s="22"/>
      <c r="N36" s="341"/>
      <c r="O36" s="342"/>
      <c r="P36" s="342"/>
      <c r="Q36" s="342"/>
      <c r="R36" s="343"/>
    </row>
    <row r="37" spans="2:18" s="26" customFormat="1" ht="12" x14ac:dyDescent="0.2">
      <c r="B37" s="105" t="s">
        <v>115</v>
      </c>
      <c r="C37" s="339"/>
      <c r="D37" s="340"/>
      <c r="E37" s="21"/>
      <c r="F37" s="21"/>
      <c r="G37" s="21"/>
      <c r="H37" s="22"/>
      <c r="I37" s="339"/>
      <c r="J37" s="340"/>
      <c r="K37" s="22"/>
      <c r="L37" s="22"/>
      <c r="M37" s="22"/>
      <c r="N37" s="341"/>
      <c r="O37" s="342"/>
      <c r="P37" s="342"/>
      <c r="Q37" s="342"/>
      <c r="R37" s="343"/>
    </row>
    <row r="38" spans="2:18" s="26" customFormat="1" ht="12" x14ac:dyDescent="0.2">
      <c r="B38" s="106"/>
      <c r="C38" s="339"/>
      <c r="D38" s="340"/>
      <c r="E38" s="21"/>
      <c r="F38" s="21"/>
      <c r="G38" s="21"/>
      <c r="H38" s="22"/>
      <c r="I38" s="339"/>
      <c r="J38" s="340"/>
      <c r="K38" s="22"/>
      <c r="L38" s="22"/>
      <c r="M38" s="22"/>
      <c r="N38" s="341"/>
      <c r="O38" s="342"/>
      <c r="P38" s="342"/>
      <c r="Q38" s="342"/>
      <c r="R38" s="343"/>
    </row>
    <row r="40" spans="2:18" ht="15.75" x14ac:dyDescent="0.2">
      <c r="B40" s="275" t="s">
        <v>819</v>
      </c>
      <c r="C40" s="275"/>
      <c r="D40" s="275"/>
      <c r="E40" s="275"/>
    </row>
    <row r="41" spans="2:18" ht="25.5" x14ac:dyDescent="0.2">
      <c r="B41" s="38" t="s">
        <v>94</v>
      </c>
      <c r="C41" s="37" t="s">
        <v>529</v>
      </c>
      <c r="D41" s="283" t="s">
        <v>104</v>
      </c>
      <c r="E41" s="284"/>
    </row>
    <row r="42" spans="2:18" x14ac:dyDescent="0.2">
      <c r="B42" s="157"/>
      <c r="C42" s="174"/>
      <c r="D42" s="273"/>
      <c r="E42" s="274"/>
    </row>
    <row r="43" spans="2:18" x14ac:dyDescent="0.2">
      <c r="B43" s="157"/>
      <c r="C43" s="174"/>
      <c r="D43" s="273"/>
      <c r="E43" s="274"/>
    </row>
    <row r="44" spans="2:18" x14ac:dyDescent="0.2">
      <c r="B44" s="157"/>
      <c r="C44" s="174"/>
      <c r="D44" s="273"/>
      <c r="E44" s="274"/>
    </row>
    <row r="45" spans="2:18" x14ac:dyDescent="0.2">
      <c r="B45" s="157"/>
      <c r="C45" s="174"/>
      <c r="D45" s="273"/>
      <c r="E45" s="274"/>
    </row>
    <row r="46" spans="2:18" x14ac:dyDescent="0.2">
      <c r="B46" s="157"/>
      <c r="C46" s="174"/>
      <c r="D46" s="273"/>
      <c r="E46" s="274"/>
    </row>
  </sheetData>
  <sheetProtection algorithmName="SHA-512" hashValue="ij1gS/f8tUNAvGTlu/AhgHKAsQ3xc2EMVQkcCYuslQA2/iOgy6n805eqvekAoZYsMzMrroc3adiZ2qhvG1hRkg==" saltValue="EQD/xUevrYSzYP4Nfrg03w==" spinCount="100000" sheet="1" formatColumns="0" formatRows="0" insertRows="0"/>
  <mergeCells count="90">
    <mergeCell ref="B2:S2"/>
    <mergeCell ref="D46:E46"/>
    <mergeCell ref="B40:E40"/>
    <mergeCell ref="B3:S3"/>
    <mergeCell ref="B4:S4"/>
    <mergeCell ref="D41:E41"/>
    <mergeCell ref="D42:E42"/>
    <mergeCell ref="D43:E43"/>
    <mergeCell ref="D44:E44"/>
    <mergeCell ref="D45:E45"/>
    <mergeCell ref="B23:R23"/>
    <mergeCell ref="C16:D16"/>
    <mergeCell ref="G16:H16"/>
    <mergeCell ref="P16:S16"/>
    <mergeCell ref="P10:S10"/>
    <mergeCell ref="C11:D11"/>
    <mergeCell ref="G11:H11"/>
    <mergeCell ref="P11:S11"/>
    <mergeCell ref="C14:D14"/>
    <mergeCell ref="G14:H14"/>
    <mergeCell ref="C20:D20"/>
    <mergeCell ref="G20:H20"/>
    <mergeCell ref="P20:S20"/>
    <mergeCell ref="C12:D12"/>
    <mergeCell ref="G12:H12"/>
    <mergeCell ref="P12:S12"/>
    <mergeCell ref="C18:D18"/>
    <mergeCell ref="G18:H18"/>
    <mergeCell ref="P18:S18"/>
    <mergeCell ref="C21:D21"/>
    <mergeCell ref="G21:H21"/>
    <mergeCell ref="P21:S21"/>
    <mergeCell ref="C19:D19"/>
    <mergeCell ref="G19:H19"/>
    <mergeCell ref="P19:S19"/>
    <mergeCell ref="B6:S6"/>
    <mergeCell ref="C7:D7"/>
    <mergeCell ref="G7:H7"/>
    <mergeCell ref="P7:S7"/>
    <mergeCell ref="C17:D17"/>
    <mergeCell ref="P14:S14"/>
    <mergeCell ref="C15:D15"/>
    <mergeCell ref="G15:H15"/>
    <mergeCell ref="P15:S15"/>
    <mergeCell ref="G17:H17"/>
    <mergeCell ref="P17:S17"/>
    <mergeCell ref="C9:D9"/>
    <mergeCell ref="G9:H9"/>
    <mergeCell ref="P9:S9"/>
    <mergeCell ref="C10:D10"/>
    <mergeCell ref="G10:H10"/>
    <mergeCell ref="C24:D24"/>
    <mergeCell ref="I24:J24"/>
    <mergeCell ref="N24:R24"/>
    <mergeCell ref="C26:D26"/>
    <mergeCell ref="I26:J26"/>
    <mergeCell ref="N26:R26"/>
    <mergeCell ref="C38:D38"/>
    <mergeCell ref="I38:J38"/>
    <mergeCell ref="N38:R38"/>
    <mergeCell ref="C36:D36"/>
    <mergeCell ref="I36:J36"/>
    <mergeCell ref="N36:R36"/>
    <mergeCell ref="C37:D37"/>
    <mergeCell ref="I37:J37"/>
    <mergeCell ref="N37:R37"/>
    <mergeCell ref="C32:D32"/>
    <mergeCell ref="I32:J32"/>
    <mergeCell ref="N32:R32"/>
    <mergeCell ref="C33:D33"/>
    <mergeCell ref="I33:J33"/>
    <mergeCell ref="N33:R33"/>
    <mergeCell ref="C35:D35"/>
    <mergeCell ref="I35:J35"/>
    <mergeCell ref="N35:R35"/>
    <mergeCell ref="C34:D34"/>
    <mergeCell ref="I34:J34"/>
    <mergeCell ref="N34:R34"/>
    <mergeCell ref="N31:R31"/>
    <mergeCell ref="C27:D27"/>
    <mergeCell ref="I27:J27"/>
    <mergeCell ref="N27:R27"/>
    <mergeCell ref="C28:D28"/>
    <mergeCell ref="I28:J28"/>
    <mergeCell ref="N28:R28"/>
    <mergeCell ref="C29:D29"/>
    <mergeCell ref="I29:J29"/>
    <mergeCell ref="N29:R29"/>
    <mergeCell ref="C31:D31"/>
    <mergeCell ref="I31:J3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xr:uid="{03FAFDF8-B39D-4982-B791-6316BD1C4428}">
          <x14:formula1>
            <xm:f>'Data Validation'!$D$120:$D$123</xm:f>
          </x14:formula1>
          <xm:sqref>I26:J29 I31:J38</xm:sqref>
        </x14:dataValidation>
        <x14:dataValidation type="list" allowBlank="1" showInputMessage="1" showErrorMessage="1" xr:uid="{8778D8BA-FC2C-4095-B89E-00FF8AF6E2F2}">
          <x14:formula1>
            <xm:f>'Data Validation'!$D$120:$D$123</xm:f>
          </x14:formula1>
          <xm:sqref>G14:H21 G9:H12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A0C0-D1E3-4999-BE1F-A52867DC2B79}">
  <sheetPr codeName="Sheet10">
    <tabColor theme="5" tint="0.39997558519241921"/>
  </sheetPr>
  <dimension ref="A2:U101"/>
  <sheetViews>
    <sheetView showGridLines="0" zoomScaleNormal="100" workbookViewId="0">
      <selection activeCell="B15" sqref="B15"/>
    </sheetView>
  </sheetViews>
  <sheetFormatPr defaultColWidth="9.140625" defaultRowHeight="14.25" x14ac:dyDescent="0.2"/>
  <cols>
    <col min="1" max="1" width="3.28515625" style="3" customWidth="1"/>
    <col min="2" max="2" width="15.7109375" style="3" customWidth="1"/>
    <col min="3" max="3" width="15.85546875" style="3" customWidth="1"/>
    <col min="4" max="4" width="14.85546875" style="3" customWidth="1"/>
    <col min="5" max="5" width="12.28515625" style="3" customWidth="1"/>
    <col min="6" max="6" width="12.7109375" style="3" customWidth="1"/>
    <col min="7" max="7" width="13.85546875" style="3" customWidth="1"/>
    <col min="8" max="8" width="9.140625" style="3"/>
    <col min="9" max="9" width="11.85546875" style="3" customWidth="1"/>
    <col min="10" max="10" width="9.5703125" style="3" customWidth="1"/>
    <col min="11" max="11" width="9.140625" style="3"/>
    <col min="12" max="12" width="12" style="3" customWidth="1"/>
    <col min="13" max="13" width="28.85546875" style="3" customWidth="1"/>
    <col min="14" max="14" width="14" style="3" customWidth="1"/>
    <col min="15" max="17" width="9.140625" style="3"/>
    <col min="18" max="18" width="11.42578125" style="3" customWidth="1"/>
    <col min="19" max="21" width="9.140625" style="3"/>
    <col min="22" max="22" width="9.42578125" style="3" customWidth="1"/>
    <col min="23" max="16384" width="9.140625" style="3"/>
  </cols>
  <sheetData>
    <row r="2" spans="1:21" s="10" customFormat="1" ht="23.45" customHeight="1" x14ac:dyDescent="0.2">
      <c r="A2" s="11"/>
      <c r="B2" s="476" t="s">
        <v>822</v>
      </c>
      <c r="C2" s="476"/>
      <c r="D2" s="476"/>
      <c r="E2" s="476"/>
      <c r="F2" s="476"/>
      <c r="G2" s="476"/>
      <c r="H2" s="476"/>
      <c r="I2" s="476"/>
      <c r="J2" s="476"/>
      <c r="K2" s="476"/>
      <c r="L2" s="476"/>
      <c r="M2" s="476"/>
      <c r="N2" s="476"/>
      <c r="O2" s="476"/>
      <c r="P2" s="476"/>
      <c r="Q2" s="476"/>
      <c r="R2" s="476"/>
      <c r="S2" s="476"/>
      <c r="T2" s="476"/>
      <c r="U2" s="476"/>
    </row>
    <row r="3" spans="1:21" ht="15" x14ac:dyDescent="0.2">
      <c r="A3" s="4"/>
      <c r="B3" s="464" t="s">
        <v>725</v>
      </c>
      <c r="C3" s="464"/>
      <c r="D3" s="464"/>
      <c r="E3" s="464"/>
      <c r="F3" s="464"/>
      <c r="G3" s="464"/>
      <c r="H3" s="464"/>
      <c r="I3" s="464"/>
      <c r="J3" s="464"/>
      <c r="K3" s="464"/>
      <c r="L3" s="464"/>
      <c r="M3" s="464"/>
      <c r="N3" s="464"/>
      <c r="O3" s="464"/>
      <c r="P3" s="464"/>
      <c r="Q3" s="464"/>
      <c r="R3" s="464"/>
      <c r="S3" s="464"/>
      <c r="T3" s="464"/>
      <c r="U3" s="464"/>
    </row>
    <row r="4" spans="1:21" ht="14.45" customHeight="1" x14ac:dyDescent="0.2">
      <c r="B4" s="451" t="s">
        <v>862</v>
      </c>
      <c r="C4" s="451"/>
      <c r="D4" s="451"/>
      <c r="E4" s="451"/>
      <c r="F4" s="451"/>
      <c r="G4" s="451"/>
      <c r="H4" s="451"/>
      <c r="I4" s="451"/>
      <c r="J4" s="451"/>
      <c r="K4" s="451"/>
      <c r="L4" s="451"/>
      <c r="M4" s="451"/>
      <c r="N4" s="451"/>
      <c r="O4" s="451"/>
      <c r="P4" s="451"/>
      <c r="Q4" s="451"/>
      <c r="R4" s="451"/>
      <c r="S4" s="451"/>
      <c r="T4" s="451"/>
      <c r="U4" s="451"/>
    </row>
    <row r="6" spans="1:21" ht="15.95" customHeight="1" x14ac:dyDescent="0.2">
      <c r="B6" s="475" t="s">
        <v>762</v>
      </c>
      <c r="C6" s="475"/>
      <c r="D6" s="475"/>
      <c r="E6" s="475"/>
      <c r="F6" s="475"/>
      <c r="G6" s="475"/>
      <c r="H6" s="475"/>
      <c r="I6" s="475"/>
      <c r="J6" s="475"/>
      <c r="K6" s="475"/>
      <c r="L6" s="475"/>
      <c r="M6" s="475"/>
      <c r="N6" s="475"/>
      <c r="O6" s="475"/>
      <c r="P6" s="475"/>
      <c r="Q6" s="475"/>
      <c r="R6" s="475"/>
      <c r="S6" s="475"/>
      <c r="T6" s="475"/>
      <c r="U6" s="475"/>
    </row>
    <row r="7" spans="1:21" s="83" customFormat="1" ht="25.5" customHeight="1" x14ac:dyDescent="0.2">
      <c r="B7" s="317" t="s">
        <v>724</v>
      </c>
      <c r="C7" s="46" t="s">
        <v>545</v>
      </c>
      <c r="D7" s="317" t="s">
        <v>94</v>
      </c>
      <c r="E7" s="317" t="s">
        <v>551</v>
      </c>
      <c r="F7" s="317" t="s">
        <v>552</v>
      </c>
      <c r="G7" s="317" t="s">
        <v>167</v>
      </c>
      <c r="H7" s="317" t="s">
        <v>565</v>
      </c>
      <c r="I7" s="317" t="s">
        <v>566</v>
      </c>
      <c r="J7" s="317" t="s">
        <v>582</v>
      </c>
      <c r="K7" s="469" t="s">
        <v>583</v>
      </c>
      <c r="L7" s="470"/>
      <c r="M7" s="470"/>
      <c r="N7" s="471"/>
      <c r="O7" s="469" t="s">
        <v>584</v>
      </c>
      <c r="P7" s="471"/>
      <c r="Q7" s="318" t="s">
        <v>692</v>
      </c>
      <c r="R7" s="317" t="s">
        <v>828</v>
      </c>
      <c r="S7" s="311" t="s">
        <v>104</v>
      </c>
      <c r="T7" s="312"/>
      <c r="U7" s="313"/>
    </row>
    <row r="8" spans="1:21" s="83" customFormat="1" ht="12.75" x14ac:dyDescent="0.2">
      <c r="B8" s="317"/>
      <c r="C8" s="317" t="s">
        <v>549</v>
      </c>
      <c r="D8" s="317"/>
      <c r="E8" s="317"/>
      <c r="F8" s="317"/>
      <c r="G8" s="317"/>
      <c r="H8" s="317"/>
      <c r="I8" s="317"/>
      <c r="J8" s="317"/>
      <c r="K8" s="318" t="s">
        <v>585</v>
      </c>
      <c r="L8" s="318" t="s">
        <v>586</v>
      </c>
      <c r="M8" s="318" t="s">
        <v>809</v>
      </c>
      <c r="N8" s="318" t="s">
        <v>810</v>
      </c>
      <c r="O8" s="318" t="s">
        <v>588</v>
      </c>
      <c r="P8" s="318" t="s">
        <v>589</v>
      </c>
      <c r="Q8" s="319"/>
      <c r="R8" s="317"/>
      <c r="S8" s="314"/>
      <c r="T8" s="315"/>
      <c r="U8" s="316"/>
    </row>
    <row r="9" spans="1:21" s="83" customFormat="1" ht="12.75" x14ac:dyDescent="0.2">
      <c r="B9" s="317"/>
      <c r="C9" s="317"/>
      <c r="D9" s="317"/>
      <c r="E9" s="317"/>
      <c r="F9" s="317"/>
      <c r="G9" s="317"/>
      <c r="H9" s="317"/>
      <c r="I9" s="317"/>
      <c r="J9" s="317"/>
      <c r="K9" s="319"/>
      <c r="L9" s="319"/>
      <c r="M9" s="319"/>
      <c r="N9" s="319"/>
      <c r="O9" s="319"/>
      <c r="P9" s="319"/>
      <c r="Q9" s="319"/>
      <c r="R9" s="317"/>
      <c r="S9" s="314"/>
      <c r="T9" s="315"/>
      <c r="U9" s="316"/>
    </row>
    <row r="10" spans="1:21" s="83" customFormat="1" ht="12.75" x14ac:dyDescent="0.2">
      <c r="B10" s="318"/>
      <c r="C10" s="318"/>
      <c r="D10" s="318"/>
      <c r="E10" s="318"/>
      <c r="F10" s="318"/>
      <c r="G10" s="318"/>
      <c r="H10" s="318"/>
      <c r="I10" s="318"/>
      <c r="J10" s="318"/>
      <c r="K10" s="319"/>
      <c r="L10" s="319" t="s">
        <v>586</v>
      </c>
      <c r="M10" s="319" t="s">
        <v>587</v>
      </c>
      <c r="N10" s="319"/>
      <c r="O10" s="319" t="s">
        <v>588</v>
      </c>
      <c r="P10" s="319" t="s">
        <v>589</v>
      </c>
      <c r="Q10" s="319"/>
      <c r="R10" s="318"/>
      <c r="S10" s="333"/>
      <c r="T10" s="360"/>
      <c r="U10" s="334"/>
    </row>
    <row r="11" spans="1:21" s="83" customFormat="1" ht="15" customHeight="1" x14ac:dyDescent="0.2">
      <c r="B11" s="47" t="s">
        <v>739</v>
      </c>
      <c r="C11" s="84"/>
      <c r="D11" s="84"/>
      <c r="E11" s="84"/>
      <c r="F11" s="84"/>
      <c r="G11" s="84"/>
      <c r="H11" s="84"/>
      <c r="I11" s="84"/>
      <c r="J11" s="84"/>
      <c r="K11" s="84"/>
      <c r="L11" s="84"/>
      <c r="M11" s="84"/>
      <c r="N11" s="84"/>
      <c r="O11" s="84"/>
      <c r="P11" s="84"/>
      <c r="Q11" s="84"/>
      <c r="R11" s="85"/>
      <c r="S11" s="76"/>
      <c r="T11" s="76"/>
      <c r="U11" s="77"/>
    </row>
    <row r="12" spans="1:21" s="26" customFormat="1" ht="12.75" x14ac:dyDescent="0.2">
      <c r="B12" s="81"/>
      <c r="C12" s="81"/>
      <c r="D12" s="81"/>
      <c r="E12" s="81"/>
      <c r="F12" s="81"/>
      <c r="G12" s="81"/>
      <c r="H12" s="81"/>
      <c r="I12" s="81"/>
      <c r="J12" s="81"/>
      <c r="K12" s="81"/>
      <c r="L12" s="81"/>
      <c r="M12" s="81"/>
      <c r="N12" s="81"/>
      <c r="O12" s="81"/>
      <c r="P12" s="81"/>
      <c r="Q12" s="81"/>
      <c r="R12" s="202" t="str">
        <f t="shared" ref="R12:R34" si="0">IF(K12=0,"",AVERAGE(ABS(L12-K12),ABS(O12-P12))/ABS(O12-K12))</f>
        <v/>
      </c>
      <c r="S12" s="310"/>
      <c r="T12" s="310"/>
      <c r="U12" s="310"/>
    </row>
    <row r="13" spans="1:21" s="26" customFormat="1" ht="12.75" x14ac:dyDescent="0.2">
      <c r="B13" s="81"/>
      <c r="C13" s="81"/>
      <c r="D13" s="79"/>
      <c r="E13" s="81"/>
      <c r="F13" s="81"/>
      <c r="G13" s="81"/>
      <c r="H13" s="79"/>
      <c r="I13" s="79"/>
      <c r="J13" s="79"/>
      <c r="K13" s="79"/>
      <c r="L13" s="79"/>
      <c r="M13" s="79"/>
      <c r="N13" s="79"/>
      <c r="O13" s="79"/>
      <c r="P13" s="79"/>
      <c r="Q13" s="79"/>
      <c r="R13" s="202" t="str">
        <f t="shared" si="0"/>
        <v/>
      </c>
      <c r="S13" s="310"/>
      <c r="T13" s="310"/>
      <c r="U13" s="310"/>
    </row>
    <row r="14" spans="1:21" s="26" customFormat="1" ht="12.75" x14ac:dyDescent="0.2">
      <c r="B14" s="81"/>
      <c r="C14" s="81"/>
      <c r="D14" s="79"/>
      <c r="E14" s="81"/>
      <c r="F14" s="81"/>
      <c r="G14" s="81"/>
      <c r="H14" s="79"/>
      <c r="I14" s="79"/>
      <c r="J14" s="79"/>
      <c r="K14" s="79"/>
      <c r="L14" s="79"/>
      <c r="M14" s="79"/>
      <c r="N14" s="79"/>
      <c r="O14" s="79"/>
      <c r="P14" s="79"/>
      <c r="Q14" s="79"/>
      <c r="R14" s="202" t="str">
        <f t="shared" si="0"/>
        <v/>
      </c>
      <c r="S14" s="310"/>
      <c r="T14" s="310"/>
      <c r="U14" s="310"/>
    </row>
    <row r="15" spans="1:21" s="26" customFormat="1" ht="12.75" x14ac:dyDescent="0.2">
      <c r="B15" s="79"/>
      <c r="C15" s="79"/>
      <c r="D15" s="79"/>
      <c r="E15" s="79"/>
      <c r="F15" s="79"/>
      <c r="G15" s="79"/>
      <c r="H15" s="79"/>
      <c r="I15" s="79"/>
      <c r="J15" s="79"/>
      <c r="K15" s="79"/>
      <c r="L15" s="79"/>
      <c r="M15" s="79"/>
      <c r="N15" s="79"/>
      <c r="O15" s="79"/>
      <c r="P15" s="79"/>
      <c r="Q15" s="79"/>
      <c r="R15" s="202" t="str">
        <f t="shared" si="0"/>
        <v/>
      </c>
      <c r="S15" s="310"/>
      <c r="T15" s="310"/>
      <c r="U15" s="310"/>
    </row>
    <row r="16" spans="1:21" s="26" customFormat="1" ht="12.75" x14ac:dyDescent="0.2">
      <c r="B16" s="82"/>
      <c r="C16" s="82"/>
      <c r="D16" s="82"/>
      <c r="E16" s="82"/>
      <c r="F16" s="82"/>
      <c r="G16" s="82"/>
      <c r="H16" s="82"/>
      <c r="I16" s="82"/>
      <c r="J16" s="82"/>
      <c r="K16" s="82"/>
      <c r="L16" s="82"/>
      <c r="M16" s="82"/>
      <c r="N16" s="82"/>
      <c r="O16" s="82"/>
      <c r="P16" s="82"/>
      <c r="Q16" s="82"/>
      <c r="R16" s="202" t="str">
        <f t="shared" si="0"/>
        <v/>
      </c>
      <c r="S16" s="310"/>
      <c r="T16" s="310"/>
      <c r="U16" s="310"/>
    </row>
    <row r="17" spans="2:21" s="83" customFormat="1" ht="15" customHeight="1" x14ac:dyDescent="0.2">
      <c r="B17" s="47" t="s">
        <v>802</v>
      </c>
      <c r="C17" s="84"/>
      <c r="D17" s="84"/>
      <c r="E17" s="84"/>
      <c r="F17" s="84"/>
      <c r="G17" s="84"/>
      <c r="H17" s="84"/>
      <c r="I17" s="84"/>
      <c r="J17" s="84"/>
      <c r="K17" s="84"/>
      <c r="L17" s="84"/>
      <c r="M17" s="84"/>
      <c r="N17" s="84"/>
      <c r="O17" s="84"/>
      <c r="P17" s="84"/>
      <c r="Q17" s="84"/>
      <c r="R17" s="203"/>
      <c r="S17" s="76"/>
      <c r="T17" s="76"/>
      <c r="U17" s="77"/>
    </row>
    <row r="18" spans="2:21" s="26" customFormat="1" ht="12.75" x14ac:dyDescent="0.2">
      <c r="B18" s="137"/>
      <c r="C18" s="137"/>
      <c r="D18" s="137"/>
      <c r="E18" s="137"/>
      <c r="F18" s="137"/>
      <c r="G18" s="137"/>
      <c r="H18" s="137"/>
      <c r="I18" s="137"/>
      <c r="J18" s="137"/>
      <c r="K18" s="137"/>
      <c r="L18" s="137"/>
      <c r="M18" s="137"/>
      <c r="N18" s="137"/>
      <c r="O18" s="137"/>
      <c r="P18" s="137"/>
      <c r="Q18" s="137"/>
      <c r="R18" s="202" t="str">
        <f t="shared" si="0"/>
        <v/>
      </c>
      <c r="S18" s="309"/>
      <c r="T18" s="309"/>
      <c r="U18" s="309"/>
    </row>
    <row r="19" spans="2:21" s="26" customFormat="1" ht="12.75" x14ac:dyDescent="0.2">
      <c r="B19" s="135"/>
      <c r="C19" s="135"/>
      <c r="D19" s="135"/>
      <c r="E19" s="135"/>
      <c r="F19" s="135"/>
      <c r="G19" s="135"/>
      <c r="H19" s="135"/>
      <c r="I19" s="135"/>
      <c r="J19" s="135"/>
      <c r="K19" s="135"/>
      <c r="L19" s="135"/>
      <c r="M19" s="135"/>
      <c r="N19" s="135"/>
      <c r="O19" s="135"/>
      <c r="P19" s="135"/>
      <c r="Q19" s="135"/>
      <c r="R19" s="202" t="str">
        <f t="shared" si="0"/>
        <v/>
      </c>
      <c r="S19" s="309"/>
      <c r="T19" s="309"/>
      <c r="U19" s="309"/>
    </row>
    <row r="20" spans="2:21" s="26" customFormat="1" ht="12.75" x14ac:dyDescent="0.2">
      <c r="B20" s="135"/>
      <c r="C20" s="135"/>
      <c r="D20" s="135"/>
      <c r="E20" s="135"/>
      <c r="F20" s="135"/>
      <c r="G20" s="135"/>
      <c r="H20" s="135"/>
      <c r="I20" s="135"/>
      <c r="J20" s="135"/>
      <c r="K20" s="135"/>
      <c r="L20" s="135"/>
      <c r="M20" s="135"/>
      <c r="N20" s="135"/>
      <c r="O20" s="135"/>
      <c r="P20" s="135"/>
      <c r="Q20" s="135"/>
      <c r="R20" s="202" t="str">
        <f t="shared" si="0"/>
        <v/>
      </c>
      <c r="S20" s="309"/>
      <c r="T20" s="309"/>
      <c r="U20" s="309"/>
    </row>
    <row r="21" spans="2:21" s="26" customFormat="1" ht="12.75" x14ac:dyDescent="0.2">
      <c r="B21" s="135"/>
      <c r="C21" s="135"/>
      <c r="D21" s="135"/>
      <c r="E21" s="135"/>
      <c r="F21" s="135"/>
      <c r="G21" s="135"/>
      <c r="H21" s="135"/>
      <c r="I21" s="135"/>
      <c r="J21" s="135"/>
      <c r="K21" s="135"/>
      <c r="L21" s="135"/>
      <c r="M21" s="135"/>
      <c r="N21" s="135"/>
      <c r="O21" s="135"/>
      <c r="P21" s="135"/>
      <c r="Q21" s="135"/>
      <c r="R21" s="202" t="str">
        <f t="shared" si="0"/>
        <v/>
      </c>
      <c r="S21" s="309"/>
      <c r="T21" s="309"/>
      <c r="U21" s="309"/>
    </row>
    <row r="22" spans="2:21" s="26" customFormat="1" ht="12.75" x14ac:dyDescent="0.2">
      <c r="B22" s="138"/>
      <c r="C22" s="138"/>
      <c r="D22" s="138"/>
      <c r="E22" s="138"/>
      <c r="F22" s="138"/>
      <c r="G22" s="138"/>
      <c r="H22" s="138"/>
      <c r="I22" s="138"/>
      <c r="J22" s="138"/>
      <c r="K22" s="138"/>
      <c r="L22" s="138"/>
      <c r="M22" s="138"/>
      <c r="N22" s="138"/>
      <c r="O22" s="138"/>
      <c r="P22" s="138"/>
      <c r="Q22" s="138"/>
      <c r="R22" s="202" t="str">
        <f t="shared" si="0"/>
        <v/>
      </c>
      <c r="S22" s="309"/>
      <c r="T22" s="309"/>
      <c r="U22" s="309"/>
    </row>
    <row r="23" spans="2:21" s="83" customFormat="1" ht="15" customHeight="1" x14ac:dyDescent="0.2">
      <c r="B23" s="47" t="s">
        <v>630</v>
      </c>
      <c r="C23" s="84"/>
      <c r="D23" s="84"/>
      <c r="E23" s="84"/>
      <c r="F23" s="84"/>
      <c r="G23" s="84"/>
      <c r="H23" s="84"/>
      <c r="I23" s="84"/>
      <c r="J23" s="84"/>
      <c r="K23" s="84"/>
      <c r="L23" s="84"/>
      <c r="M23" s="84"/>
      <c r="N23" s="84"/>
      <c r="O23" s="84"/>
      <c r="P23" s="84"/>
      <c r="Q23" s="84"/>
      <c r="R23" s="203"/>
      <c r="S23" s="76"/>
      <c r="T23" s="76"/>
      <c r="U23" s="77"/>
    </row>
    <row r="24" spans="2:21" s="26" customFormat="1" ht="12.75" x14ac:dyDescent="0.2">
      <c r="B24" s="81"/>
      <c r="C24" s="81"/>
      <c r="D24" s="81"/>
      <c r="E24" s="81"/>
      <c r="F24" s="81"/>
      <c r="G24" s="81"/>
      <c r="H24" s="81"/>
      <c r="I24" s="81"/>
      <c r="J24" s="81"/>
      <c r="K24" s="81"/>
      <c r="L24" s="81"/>
      <c r="M24" s="86"/>
      <c r="N24" s="86"/>
      <c r="O24" s="86"/>
      <c r="P24" s="81"/>
      <c r="Q24" s="81"/>
      <c r="R24" s="202" t="str">
        <f t="shared" si="0"/>
        <v/>
      </c>
      <c r="S24" s="310"/>
      <c r="T24" s="310"/>
      <c r="U24" s="310"/>
    </row>
    <row r="25" spans="2:21" s="26" customFormat="1" ht="12.75" x14ac:dyDescent="0.2">
      <c r="B25" s="79"/>
      <c r="C25" s="79"/>
      <c r="D25" s="79"/>
      <c r="E25" s="79"/>
      <c r="F25" s="79"/>
      <c r="G25" s="79"/>
      <c r="H25" s="79"/>
      <c r="I25" s="79"/>
      <c r="J25" s="80"/>
      <c r="K25" s="80"/>
      <c r="L25" s="80"/>
      <c r="M25" s="80"/>
      <c r="N25" s="80"/>
      <c r="O25" s="80"/>
      <c r="P25" s="79"/>
      <c r="Q25" s="79"/>
      <c r="R25" s="202" t="str">
        <f t="shared" si="0"/>
        <v/>
      </c>
      <c r="S25" s="310"/>
      <c r="T25" s="310"/>
      <c r="U25" s="310"/>
    </row>
    <row r="26" spans="2:21" s="26" customFormat="1" ht="12.75" x14ac:dyDescent="0.2">
      <c r="B26" s="79"/>
      <c r="C26" s="79"/>
      <c r="D26" s="79"/>
      <c r="E26" s="79"/>
      <c r="F26" s="79"/>
      <c r="G26" s="79"/>
      <c r="H26" s="79"/>
      <c r="I26" s="79"/>
      <c r="J26" s="80"/>
      <c r="K26" s="80"/>
      <c r="L26" s="80"/>
      <c r="M26" s="80"/>
      <c r="N26" s="80"/>
      <c r="O26" s="80"/>
      <c r="P26" s="79"/>
      <c r="Q26" s="79"/>
      <c r="R26" s="202" t="str">
        <f t="shared" si="0"/>
        <v/>
      </c>
      <c r="S26" s="310"/>
      <c r="T26" s="310"/>
      <c r="U26" s="310"/>
    </row>
    <row r="27" spans="2:21" s="26" customFormat="1" ht="12.75" x14ac:dyDescent="0.2">
      <c r="B27" s="79"/>
      <c r="C27" s="79"/>
      <c r="D27" s="79"/>
      <c r="E27" s="79"/>
      <c r="F27" s="79"/>
      <c r="G27" s="79"/>
      <c r="H27" s="79"/>
      <c r="I27" s="79"/>
      <c r="J27" s="80"/>
      <c r="K27" s="80"/>
      <c r="L27" s="80"/>
      <c r="M27" s="80"/>
      <c r="N27" s="80"/>
      <c r="O27" s="80"/>
      <c r="P27" s="79"/>
      <c r="Q27" s="79"/>
      <c r="R27" s="202" t="str">
        <f t="shared" si="0"/>
        <v/>
      </c>
      <c r="S27" s="310"/>
      <c r="T27" s="310"/>
      <c r="U27" s="310"/>
    </row>
    <row r="28" spans="2:21" s="26" customFormat="1" ht="12.75" x14ac:dyDescent="0.2">
      <c r="B28" s="79"/>
      <c r="C28" s="79"/>
      <c r="D28" s="79"/>
      <c r="E28" s="79"/>
      <c r="F28" s="79"/>
      <c r="G28" s="79"/>
      <c r="H28" s="79"/>
      <c r="I28" s="79"/>
      <c r="J28" s="80"/>
      <c r="K28" s="80"/>
      <c r="L28" s="80"/>
      <c r="M28" s="80"/>
      <c r="N28" s="80"/>
      <c r="O28" s="80"/>
      <c r="P28" s="79"/>
      <c r="Q28" s="79"/>
      <c r="R28" s="202" t="str">
        <f t="shared" si="0"/>
        <v/>
      </c>
      <c r="S28" s="310"/>
      <c r="T28" s="310"/>
      <c r="U28" s="310"/>
    </row>
    <row r="29" spans="2:21" s="83" customFormat="1" ht="15" customHeight="1" x14ac:dyDescent="0.2">
      <c r="B29" s="47" t="s">
        <v>801</v>
      </c>
      <c r="C29" s="84"/>
      <c r="D29" s="84"/>
      <c r="E29" s="84"/>
      <c r="F29" s="84"/>
      <c r="G29" s="84"/>
      <c r="H29" s="84"/>
      <c r="I29" s="84"/>
      <c r="J29" s="84"/>
      <c r="K29" s="84"/>
      <c r="L29" s="84"/>
      <c r="M29" s="84"/>
      <c r="N29" s="84"/>
      <c r="O29" s="84"/>
      <c r="P29" s="84"/>
      <c r="Q29" s="84"/>
      <c r="R29" s="203"/>
      <c r="S29" s="76"/>
      <c r="T29" s="76"/>
      <c r="U29" s="77"/>
    </row>
    <row r="30" spans="2:21" s="26" customFormat="1" ht="12.75" x14ac:dyDescent="0.2">
      <c r="B30" s="137"/>
      <c r="C30" s="137"/>
      <c r="D30" s="137"/>
      <c r="E30" s="137"/>
      <c r="F30" s="137"/>
      <c r="G30" s="137"/>
      <c r="H30" s="137"/>
      <c r="I30" s="137"/>
      <c r="J30" s="140"/>
      <c r="K30" s="140"/>
      <c r="L30" s="140"/>
      <c r="M30" s="140"/>
      <c r="N30" s="140"/>
      <c r="O30" s="140"/>
      <c r="P30" s="137"/>
      <c r="Q30" s="137"/>
      <c r="R30" s="202" t="str">
        <f t="shared" si="0"/>
        <v/>
      </c>
      <c r="S30" s="309"/>
      <c r="T30" s="309"/>
      <c r="U30" s="309"/>
    </row>
    <row r="31" spans="2:21" s="26" customFormat="1" ht="12.75" x14ac:dyDescent="0.2">
      <c r="B31" s="135"/>
      <c r="C31" s="135"/>
      <c r="D31" s="135"/>
      <c r="E31" s="135"/>
      <c r="F31" s="135"/>
      <c r="G31" s="135"/>
      <c r="H31" s="135"/>
      <c r="I31" s="135"/>
      <c r="J31" s="136"/>
      <c r="K31" s="136"/>
      <c r="L31" s="136"/>
      <c r="M31" s="136"/>
      <c r="N31" s="136"/>
      <c r="O31" s="136"/>
      <c r="P31" s="135"/>
      <c r="Q31" s="135"/>
      <c r="R31" s="202" t="str">
        <f t="shared" si="0"/>
        <v/>
      </c>
      <c r="S31" s="309"/>
      <c r="T31" s="309"/>
      <c r="U31" s="309"/>
    </row>
    <row r="32" spans="2:21" s="26" customFormat="1" ht="12.75" x14ac:dyDescent="0.2">
      <c r="B32" s="135"/>
      <c r="C32" s="135"/>
      <c r="D32" s="135"/>
      <c r="E32" s="135"/>
      <c r="F32" s="135"/>
      <c r="G32" s="135"/>
      <c r="H32" s="135"/>
      <c r="I32" s="135"/>
      <c r="J32" s="136"/>
      <c r="K32" s="136"/>
      <c r="L32" s="136"/>
      <c r="M32" s="136"/>
      <c r="N32" s="136"/>
      <c r="O32" s="136"/>
      <c r="P32" s="135"/>
      <c r="Q32" s="135"/>
      <c r="R32" s="202" t="str">
        <f t="shared" si="0"/>
        <v/>
      </c>
      <c r="S32" s="309"/>
      <c r="T32" s="309"/>
      <c r="U32" s="309"/>
    </row>
    <row r="33" spans="2:21" s="26" customFormat="1" ht="12.75" x14ac:dyDescent="0.2">
      <c r="B33" s="135"/>
      <c r="C33" s="135"/>
      <c r="D33" s="135"/>
      <c r="E33" s="135"/>
      <c r="F33" s="135"/>
      <c r="G33" s="135"/>
      <c r="H33" s="135"/>
      <c r="I33" s="135"/>
      <c r="J33" s="136"/>
      <c r="K33" s="136"/>
      <c r="L33" s="136"/>
      <c r="M33" s="136"/>
      <c r="N33" s="136"/>
      <c r="O33" s="136"/>
      <c r="P33" s="135"/>
      <c r="Q33" s="135"/>
      <c r="R33" s="202" t="str">
        <f t="shared" si="0"/>
        <v/>
      </c>
      <c r="S33" s="309"/>
      <c r="T33" s="309"/>
      <c r="U33" s="309"/>
    </row>
    <row r="34" spans="2:21" s="26" customFormat="1" ht="12.75" x14ac:dyDescent="0.2">
      <c r="B34" s="135"/>
      <c r="C34" s="135"/>
      <c r="D34" s="135"/>
      <c r="E34" s="135"/>
      <c r="F34" s="135"/>
      <c r="G34" s="135"/>
      <c r="H34" s="135"/>
      <c r="I34" s="135"/>
      <c r="J34" s="136"/>
      <c r="K34" s="136"/>
      <c r="L34" s="136"/>
      <c r="M34" s="136"/>
      <c r="N34" s="136"/>
      <c r="O34" s="136"/>
      <c r="P34" s="135"/>
      <c r="Q34" s="135"/>
      <c r="R34" s="202" t="str">
        <f t="shared" si="0"/>
        <v/>
      </c>
      <c r="S34" s="309"/>
      <c r="T34" s="309"/>
      <c r="U34" s="309"/>
    </row>
    <row r="35" spans="2:21" x14ac:dyDescent="0.2">
      <c r="S35" s="26"/>
      <c r="T35" s="26"/>
      <c r="U35" s="26"/>
    </row>
    <row r="36" spans="2:21" ht="15.95" customHeight="1" x14ac:dyDescent="0.2">
      <c r="B36" s="475" t="s">
        <v>771</v>
      </c>
      <c r="C36" s="475"/>
      <c r="D36" s="475"/>
      <c r="E36" s="475"/>
      <c r="F36" s="475"/>
      <c r="G36" s="475"/>
      <c r="H36" s="475"/>
      <c r="I36" s="475"/>
      <c r="J36" s="475"/>
      <c r="K36" s="475"/>
      <c r="L36" s="475"/>
      <c r="M36" s="475"/>
      <c r="N36" s="475"/>
      <c r="O36" s="475"/>
      <c r="P36" s="475"/>
      <c r="S36" s="26"/>
      <c r="T36" s="26"/>
      <c r="U36" s="26"/>
    </row>
    <row r="37" spans="2:21" ht="15" customHeight="1" x14ac:dyDescent="0.2">
      <c r="B37" s="317" t="s">
        <v>724</v>
      </c>
      <c r="C37" s="46" t="s">
        <v>545</v>
      </c>
      <c r="D37" s="317" t="s">
        <v>570</v>
      </c>
      <c r="E37" s="317"/>
      <c r="F37" s="469" t="s">
        <v>571</v>
      </c>
      <c r="G37" s="470"/>
      <c r="H37" s="471"/>
      <c r="I37" s="469" t="s">
        <v>572</v>
      </c>
      <c r="J37" s="470"/>
      <c r="K37" s="470"/>
      <c r="L37" s="471"/>
      <c r="M37" s="317" t="s">
        <v>861</v>
      </c>
      <c r="N37" s="311" t="s">
        <v>104</v>
      </c>
      <c r="O37" s="312"/>
      <c r="P37" s="313"/>
    </row>
    <row r="38" spans="2:21" ht="14.25" customHeight="1" x14ac:dyDescent="0.2">
      <c r="B38" s="317"/>
      <c r="C38" s="317" t="s">
        <v>549</v>
      </c>
      <c r="D38" s="317" t="s">
        <v>856</v>
      </c>
      <c r="E38" s="317" t="s">
        <v>573</v>
      </c>
      <c r="F38" s="317" t="s">
        <v>574</v>
      </c>
      <c r="G38" s="317" t="s">
        <v>575</v>
      </c>
      <c r="H38" s="317" t="s">
        <v>548</v>
      </c>
      <c r="I38" s="317" t="s">
        <v>576</v>
      </c>
      <c r="J38" s="317" t="s">
        <v>577</v>
      </c>
      <c r="K38" s="317" t="s">
        <v>578</v>
      </c>
      <c r="L38" s="318" t="s">
        <v>691</v>
      </c>
      <c r="M38" s="317"/>
      <c r="N38" s="314"/>
      <c r="O38" s="315"/>
      <c r="P38" s="316"/>
    </row>
    <row r="39" spans="2:21" x14ac:dyDescent="0.2">
      <c r="B39" s="317"/>
      <c r="C39" s="317"/>
      <c r="D39" s="317"/>
      <c r="E39" s="317"/>
      <c r="F39" s="317"/>
      <c r="G39" s="317"/>
      <c r="H39" s="317"/>
      <c r="I39" s="317"/>
      <c r="J39" s="317"/>
      <c r="K39" s="317"/>
      <c r="L39" s="319"/>
      <c r="M39" s="317"/>
      <c r="N39" s="314"/>
      <c r="O39" s="315"/>
      <c r="P39" s="316"/>
    </row>
    <row r="40" spans="2:21" ht="21.95" customHeight="1" x14ac:dyDescent="0.2">
      <c r="B40" s="318"/>
      <c r="C40" s="318"/>
      <c r="D40" s="318"/>
      <c r="E40" s="318"/>
      <c r="F40" s="318"/>
      <c r="G40" s="318"/>
      <c r="H40" s="318"/>
      <c r="I40" s="318"/>
      <c r="J40" s="318"/>
      <c r="K40" s="318"/>
      <c r="L40" s="319"/>
      <c r="M40" s="317"/>
      <c r="N40" s="333"/>
      <c r="O40" s="360"/>
      <c r="P40" s="334"/>
    </row>
    <row r="41" spans="2:21" x14ac:dyDescent="0.2">
      <c r="B41" s="47" t="s">
        <v>739</v>
      </c>
      <c r="C41" s="84"/>
      <c r="D41" s="84"/>
      <c r="E41" s="84"/>
      <c r="F41" s="84"/>
      <c r="G41" s="84"/>
      <c r="H41" s="84"/>
      <c r="I41" s="84"/>
      <c r="J41" s="84"/>
      <c r="K41" s="84"/>
      <c r="L41" s="85"/>
      <c r="M41" s="85"/>
      <c r="N41" s="76"/>
      <c r="O41" s="76"/>
      <c r="P41" s="77"/>
    </row>
    <row r="42" spans="2:21" x14ac:dyDescent="0.2">
      <c r="B42" s="81"/>
      <c r="C42" s="81"/>
      <c r="D42" s="81"/>
      <c r="E42" s="81"/>
      <c r="F42" s="81"/>
      <c r="G42" s="81"/>
      <c r="H42" s="81"/>
      <c r="I42" s="81"/>
      <c r="J42" s="81"/>
      <c r="K42" s="81"/>
      <c r="L42" s="81"/>
      <c r="M42" s="81"/>
      <c r="N42" s="310"/>
      <c r="O42" s="310"/>
      <c r="P42" s="310"/>
    </row>
    <row r="43" spans="2:21" x14ac:dyDescent="0.2">
      <c r="B43" s="79"/>
      <c r="C43" s="79"/>
      <c r="D43" s="79"/>
      <c r="E43" s="79"/>
      <c r="F43" s="79"/>
      <c r="G43" s="79"/>
      <c r="H43" s="79"/>
      <c r="I43" s="79"/>
      <c r="J43" s="79"/>
      <c r="K43" s="79"/>
      <c r="L43" s="79"/>
      <c r="M43" s="79"/>
      <c r="N43" s="310"/>
      <c r="O43" s="310"/>
      <c r="P43" s="310"/>
    </row>
    <row r="44" spans="2:21" x14ac:dyDescent="0.2">
      <c r="B44" s="79"/>
      <c r="C44" s="79"/>
      <c r="D44" s="79"/>
      <c r="E44" s="79"/>
      <c r="F44" s="79"/>
      <c r="G44" s="79"/>
      <c r="H44" s="79"/>
      <c r="I44" s="79"/>
      <c r="J44" s="79"/>
      <c r="K44" s="79"/>
      <c r="L44" s="79"/>
      <c r="M44" s="79"/>
      <c r="N44" s="310"/>
      <c r="O44" s="310"/>
      <c r="P44" s="310"/>
    </row>
    <row r="45" spans="2:21" x14ac:dyDescent="0.2">
      <c r="B45" s="79"/>
      <c r="C45" s="79"/>
      <c r="D45" s="79"/>
      <c r="E45" s="79"/>
      <c r="F45" s="79"/>
      <c r="G45" s="79"/>
      <c r="H45" s="79"/>
      <c r="I45" s="79"/>
      <c r="J45" s="79"/>
      <c r="K45" s="79"/>
      <c r="L45" s="79"/>
      <c r="M45" s="79"/>
      <c r="N45" s="310"/>
      <c r="O45" s="310"/>
      <c r="P45" s="310"/>
    </row>
    <row r="46" spans="2:21" x14ac:dyDescent="0.2">
      <c r="B46" s="82"/>
      <c r="C46" s="82"/>
      <c r="D46" s="82"/>
      <c r="E46" s="82"/>
      <c r="F46" s="82"/>
      <c r="G46" s="82"/>
      <c r="H46" s="82"/>
      <c r="I46" s="82"/>
      <c r="J46" s="82"/>
      <c r="K46" s="82"/>
      <c r="L46" s="82"/>
      <c r="M46" s="82"/>
      <c r="N46" s="310"/>
      <c r="O46" s="310"/>
      <c r="P46" s="310"/>
    </row>
    <row r="47" spans="2:21" x14ac:dyDescent="0.2">
      <c r="B47" s="47" t="s">
        <v>802</v>
      </c>
      <c r="C47" s="84"/>
      <c r="D47" s="84"/>
      <c r="E47" s="84"/>
      <c r="F47" s="84"/>
      <c r="G47" s="84"/>
      <c r="H47" s="84"/>
      <c r="I47" s="84"/>
      <c r="J47" s="84"/>
      <c r="K47" s="84"/>
      <c r="L47" s="85"/>
      <c r="M47" s="85"/>
      <c r="N47" s="76"/>
      <c r="O47" s="76"/>
      <c r="P47" s="77"/>
    </row>
    <row r="48" spans="2:21" x14ac:dyDescent="0.2">
      <c r="B48" s="137"/>
      <c r="C48" s="137"/>
      <c r="D48" s="137"/>
      <c r="E48" s="137"/>
      <c r="F48" s="137"/>
      <c r="G48" s="137"/>
      <c r="H48" s="137"/>
      <c r="I48" s="137"/>
      <c r="J48" s="137"/>
      <c r="K48" s="137"/>
      <c r="L48" s="137"/>
      <c r="M48" s="137"/>
      <c r="N48" s="309"/>
      <c r="O48" s="309"/>
      <c r="P48" s="309"/>
    </row>
    <row r="49" spans="2:16" x14ac:dyDescent="0.2">
      <c r="B49" s="135"/>
      <c r="C49" s="135"/>
      <c r="D49" s="135"/>
      <c r="E49" s="135"/>
      <c r="F49" s="135"/>
      <c r="G49" s="135"/>
      <c r="H49" s="135"/>
      <c r="I49" s="135"/>
      <c r="J49" s="135"/>
      <c r="K49" s="135"/>
      <c r="L49" s="135"/>
      <c r="M49" s="135"/>
      <c r="N49" s="309"/>
      <c r="O49" s="309"/>
      <c r="P49" s="309"/>
    </row>
    <row r="50" spans="2:16" x14ac:dyDescent="0.2">
      <c r="B50" s="135"/>
      <c r="C50" s="135"/>
      <c r="D50" s="135"/>
      <c r="E50" s="135"/>
      <c r="F50" s="135"/>
      <c r="G50" s="135"/>
      <c r="H50" s="135"/>
      <c r="I50" s="135"/>
      <c r="J50" s="135"/>
      <c r="K50" s="135"/>
      <c r="L50" s="135"/>
      <c r="M50" s="135"/>
      <c r="N50" s="309"/>
      <c r="O50" s="309"/>
      <c r="P50" s="309"/>
    </row>
    <row r="51" spans="2:16" x14ac:dyDescent="0.2">
      <c r="B51" s="135"/>
      <c r="C51" s="135"/>
      <c r="D51" s="135"/>
      <c r="E51" s="135"/>
      <c r="F51" s="135"/>
      <c r="G51" s="135"/>
      <c r="H51" s="135"/>
      <c r="I51" s="135"/>
      <c r="J51" s="135"/>
      <c r="K51" s="135"/>
      <c r="L51" s="135"/>
      <c r="M51" s="135"/>
      <c r="N51" s="309"/>
      <c r="O51" s="309"/>
      <c r="P51" s="309"/>
    </row>
    <row r="52" spans="2:16" x14ac:dyDescent="0.2">
      <c r="B52" s="138"/>
      <c r="C52" s="138"/>
      <c r="D52" s="138"/>
      <c r="E52" s="138"/>
      <c r="F52" s="138"/>
      <c r="G52" s="138"/>
      <c r="H52" s="138"/>
      <c r="I52" s="138"/>
      <c r="J52" s="138"/>
      <c r="K52" s="138"/>
      <c r="L52" s="138"/>
      <c r="M52" s="138"/>
      <c r="N52" s="309"/>
      <c r="O52" s="309"/>
      <c r="P52" s="309"/>
    </row>
    <row r="53" spans="2:16" x14ac:dyDescent="0.2">
      <c r="B53" s="47" t="s">
        <v>630</v>
      </c>
      <c r="C53" s="84"/>
      <c r="D53" s="84"/>
      <c r="E53" s="84"/>
      <c r="F53" s="84"/>
      <c r="G53" s="84"/>
      <c r="H53" s="84"/>
      <c r="I53" s="84"/>
      <c r="J53" s="84"/>
      <c r="K53" s="84"/>
      <c r="L53" s="85"/>
      <c r="M53" s="85"/>
      <c r="N53" s="76"/>
      <c r="O53" s="76"/>
      <c r="P53" s="77"/>
    </row>
    <row r="54" spans="2:16" x14ac:dyDescent="0.2">
      <c r="B54" s="81"/>
      <c r="C54" s="81"/>
      <c r="D54" s="81"/>
      <c r="E54" s="81"/>
      <c r="F54" s="81"/>
      <c r="G54" s="81"/>
      <c r="H54" s="81"/>
      <c r="I54" s="81"/>
      <c r="J54" s="81"/>
      <c r="K54" s="81"/>
      <c r="L54" s="81"/>
      <c r="M54" s="81"/>
      <c r="N54" s="310"/>
      <c r="O54" s="310"/>
      <c r="P54" s="310"/>
    </row>
    <row r="55" spans="2:16" x14ac:dyDescent="0.2">
      <c r="B55" s="79"/>
      <c r="C55" s="79"/>
      <c r="D55" s="79"/>
      <c r="E55" s="79"/>
      <c r="F55" s="79"/>
      <c r="G55" s="79"/>
      <c r="H55" s="79"/>
      <c r="I55" s="79"/>
      <c r="J55" s="79"/>
      <c r="K55" s="79"/>
      <c r="L55" s="79"/>
      <c r="M55" s="79"/>
      <c r="N55" s="310"/>
      <c r="O55" s="310"/>
      <c r="P55" s="310"/>
    </row>
    <row r="56" spans="2:16" x14ac:dyDescent="0.2">
      <c r="B56" s="79"/>
      <c r="C56" s="79"/>
      <c r="D56" s="79"/>
      <c r="E56" s="79"/>
      <c r="F56" s="79"/>
      <c r="G56" s="79"/>
      <c r="H56" s="79"/>
      <c r="I56" s="79"/>
      <c r="J56" s="79"/>
      <c r="K56" s="79"/>
      <c r="L56" s="79"/>
      <c r="M56" s="79"/>
      <c r="N56" s="310"/>
      <c r="O56" s="310"/>
      <c r="P56" s="310"/>
    </row>
    <row r="57" spans="2:16" x14ac:dyDescent="0.2">
      <c r="B57" s="79"/>
      <c r="C57" s="79"/>
      <c r="D57" s="79"/>
      <c r="E57" s="79"/>
      <c r="F57" s="79"/>
      <c r="G57" s="79"/>
      <c r="H57" s="79"/>
      <c r="I57" s="79"/>
      <c r="J57" s="79"/>
      <c r="K57" s="79"/>
      <c r="L57" s="79"/>
      <c r="M57" s="79"/>
      <c r="N57" s="310"/>
      <c r="O57" s="310"/>
      <c r="P57" s="310"/>
    </row>
    <row r="58" spans="2:16" x14ac:dyDescent="0.2">
      <c r="B58" s="79"/>
      <c r="C58" s="79"/>
      <c r="D58" s="79"/>
      <c r="E58" s="79"/>
      <c r="F58" s="79"/>
      <c r="G58" s="79"/>
      <c r="H58" s="79"/>
      <c r="I58" s="79"/>
      <c r="J58" s="79"/>
      <c r="K58" s="79"/>
      <c r="L58" s="79"/>
      <c r="M58" s="79"/>
      <c r="N58" s="310"/>
      <c r="O58" s="310"/>
      <c r="P58" s="310"/>
    </row>
    <row r="59" spans="2:16" x14ac:dyDescent="0.2">
      <c r="B59" s="47" t="s">
        <v>801</v>
      </c>
      <c r="C59" s="84"/>
      <c r="D59" s="84"/>
      <c r="E59" s="84"/>
      <c r="F59" s="84"/>
      <c r="G59" s="84"/>
      <c r="H59" s="84"/>
      <c r="I59" s="84"/>
      <c r="J59" s="84"/>
      <c r="K59" s="84"/>
      <c r="L59" s="85"/>
      <c r="M59" s="85"/>
      <c r="N59" s="76"/>
      <c r="O59" s="76"/>
      <c r="P59" s="77"/>
    </row>
    <row r="60" spans="2:16" x14ac:dyDescent="0.2">
      <c r="B60" s="137"/>
      <c r="C60" s="137"/>
      <c r="D60" s="137"/>
      <c r="E60" s="137"/>
      <c r="F60" s="137"/>
      <c r="G60" s="137"/>
      <c r="H60" s="137"/>
      <c r="I60" s="137"/>
      <c r="J60" s="137"/>
      <c r="K60" s="137"/>
      <c r="L60" s="137"/>
      <c r="M60" s="137"/>
      <c r="N60" s="309"/>
      <c r="O60" s="309"/>
      <c r="P60" s="309"/>
    </row>
    <row r="61" spans="2:16" x14ac:dyDescent="0.2">
      <c r="B61" s="135"/>
      <c r="C61" s="135"/>
      <c r="D61" s="135"/>
      <c r="E61" s="135"/>
      <c r="F61" s="135"/>
      <c r="G61" s="135"/>
      <c r="H61" s="135"/>
      <c r="I61" s="135"/>
      <c r="J61" s="135"/>
      <c r="K61" s="135"/>
      <c r="L61" s="135"/>
      <c r="M61" s="135"/>
      <c r="N61" s="309"/>
      <c r="O61" s="309"/>
      <c r="P61" s="309"/>
    </row>
    <row r="62" spans="2:16" x14ac:dyDescent="0.2">
      <c r="B62" s="135"/>
      <c r="C62" s="135"/>
      <c r="D62" s="135"/>
      <c r="E62" s="135"/>
      <c r="F62" s="135"/>
      <c r="G62" s="135"/>
      <c r="H62" s="135"/>
      <c r="I62" s="135"/>
      <c r="J62" s="135"/>
      <c r="K62" s="135"/>
      <c r="L62" s="135"/>
      <c r="M62" s="135"/>
      <c r="N62" s="309"/>
      <c r="O62" s="309"/>
      <c r="P62" s="309"/>
    </row>
    <row r="63" spans="2:16" x14ac:dyDescent="0.2">
      <c r="B63" s="135"/>
      <c r="C63" s="135"/>
      <c r="D63" s="135"/>
      <c r="E63" s="135"/>
      <c r="F63" s="135"/>
      <c r="G63" s="135"/>
      <c r="H63" s="135"/>
      <c r="I63" s="135"/>
      <c r="J63" s="135"/>
      <c r="K63" s="135"/>
      <c r="L63" s="135"/>
      <c r="M63" s="135"/>
      <c r="N63" s="309"/>
      <c r="O63" s="309"/>
      <c r="P63" s="309"/>
    </row>
    <row r="64" spans="2:16" x14ac:dyDescent="0.2">
      <c r="B64" s="135"/>
      <c r="C64" s="135"/>
      <c r="D64" s="135"/>
      <c r="E64" s="135"/>
      <c r="F64" s="135"/>
      <c r="G64" s="135"/>
      <c r="H64" s="135"/>
      <c r="I64" s="135"/>
      <c r="J64" s="135"/>
      <c r="K64" s="135"/>
      <c r="L64" s="135"/>
      <c r="M64" s="135"/>
      <c r="N64" s="309"/>
      <c r="O64" s="309"/>
      <c r="P64" s="309"/>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x14ac:dyDescent="0.2">
      <c r="B69" s="157"/>
      <c r="C69" s="174"/>
      <c r="D69" s="174"/>
      <c r="E69" s="167">
        <f>C69+D69</f>
        <v>0</v>
      </c>
      <c r="F69" s="273"/>
      <c r="G69" s="274"/>
    </row>
    <row r="70" spans="2:16" x14ac:dyDescent="0.2">
      <c r="B70" s="157"/>
      <c r="C70" s="174"/>
      <c r="D70" s="174"/>
      <c r="E70" s="167">
        <f t="shared" ref="E70:E75" si="1">C70+D70</f>
        <v>0</v>
      </c>
      <c r="F70" s="273"/>
      <c r="G70" s="274"/>
    </row>
    <row r="71" spans="2:16" x14ac:dyDescent="0.2">
      <c r="B71" s="157"/>
      <c r="C71" s="174"/>
      <c r="D71" s="174"/>
      <c r="E71" s="167">
        <f t="shared" si="1"/>
        <v>0</v>
      </c>
      <c r="F71" s="273"/>
      <c r="G71" s="274"/>
    </row>
    <row r="72" spans="2:16" x14ac:dyDescent="0.2">
      <c r="B72" s="157"/>
      <c r="C72" s="174"/>
      <c r="D72" s="174"/>
      <c r="E72" s="167">
        <f t="shared" si="1"/>
        <v>0</v>
      </c>
      <c r="F72" s="273"/>
      <c r="G72" s="274"/>
    </row>
    <row r="73" spans="2:16" x14ac:dyDescent="0.2">
      <c r="B73" s="157"/>
      <c r="C73" s="174"/>
      <c r="D73" s="174"/>
      <c r="E73" s="167">
        <f t="shared" si="1"/>
        <v>0</v>
      </c>
      <c r="F73" s="273"/>
      <c r="G73" s="274"/>
    </row>
    <row r="74" spans="2:16" x14ac:dyDescent="0.2">
      <c r="B74" s="157"/>
      <c r="C74" s="174"/>
      <c r="D74" s="174"/>
      <c r="E74" s="167">
        <f t="shared" si="1"/>
        <v>0</v>
      </c>
      <c r="F74" s="273"/>
      <c r="G74" s="274"/>
    </row>
    <row r="75" spans="2:16" x14ac:dyDescent="0.2">
      <c r="B75" s="157"/>
      <c r="C75" s="174"/>
      <c r="D75" s="174"/>
      <c r="E75" s="167">
        <f t="shared" si="1"/>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ht="14.25" customHeight="1" x14ac:dyDescent="0.2">
      <c r="B79" s="306" t="s">
        <v>1092</v>
      </c>
      <c r="C79" s="306"/>
      <c r="D79" s="306"/>
      <c r="E79" s="306"/>
      <c r="F79" s="306"/>
      <c r="G79" s="306"/>
      <c r="H79" s="306"/>
      <c r="I79" s="306"/>
      <c r="J79" s="306"/>
      <c r="K79" s="306"/>
      <c r="L79" s="306"/>
      <c r="M79" s="306"/>
      <c r="N79" s="306"/>
      <c r="O79" s="306"/>
      <c r="P79" s="306"/>
    </row>
    <row r="80" spans="2:16" ht="14.25" customHeight="1" x14ac:dyDescent="0.2">
      <c r="B80" s="383" t="s">
        <v>93</v>
      </c>
      <c r="C80" s="383"/>
      <c r="D80" s="383"/>
      <c r="E80" s="383"/>
      <c r="F80" s="383"/>
      <c r="G80" s="383"/>
      <c r="H80" s="383"/>
      <c r="I80" s="383"/>
      <c r="J80" s="383"/>
      <c r="K80" s="383"/>
      <c r="L80" s="383"/>
      <c r="M80" s="383"/>
      <c r="N80" s="383"/>
      <c r="O80" s="383"/>
      <c r="P80" s="383"/>
    </row>
    <row r="81" spans="2:16" ht="38.25" customHeight="1" x14ac:dyDescent="0.2">
      <c r="B81" s="40" t="s">
        <v>607</v>
      </c>
      <c r="C81" s="308" t="s">
        <v>886</v>
      </c>
      <c r="D81" s="308"/>
      <c r="E81" s="308"/>
      <c r="F81" s="308" t="s">
        <v>887</v>
      </c>
      <c r="G81" s="308"/>
      <c r="H81" s="308"/>
      <c r="I81" s="388" t="s">
        <v>888</v>
      </c>
      <c r="J81" s="389"/>
      <c r="K81" s="388" t="s">
        <v>889</v>
      </c>
      <c r="L81" s="389"/>
      <c r="M81" s="40" t="s">
        <v>890</v>
      </c>
      <c r="N81" s="385" t="s">
        <v>891</v>
      </c>
      <c r="O81" s="386"/>
      <c r="P81" s="387"/>
    </row>
    <row r="82" spans="2:16" ht="30.95" customHeight="1" x14ac:dyDescent="0.2">
      <c r="B82" s="356" t="s">
        <v>981</v>
      </c>
      <c r="C82" s="298" t="s">
        <v>901</v>
      </c>
      <c r="D82" s="299"/>
      <c r="E82" s="300"/>
      <c r="F82" s="298" t="s">
        <v>911</v>
      </c>
      <c r="G82" s="299"/>
      <c r="H82" s="300"/>
      <c r="I82" s="298" t="s">
        <v>917</v>
      </c>
      <c r="J82" s="300"/>
      <c r="K82" s="298" t="s">
        <v>947</v>
      </c>
      <c r="L82" s="300"/>
      <c r="M82" s="135"/>
      <c r="N82" s="301"/>
      <c r="O82" s="302"/>
      <c r="P82" s="303"/>
    </row>
    <row r="83" spans="2:16" ht="69.95" customHeight="1" x14ac:dyDescent="0.2">
      <c r="B83" s="357"/>
      <c r="C83" s="298" t="s">
        <v>982</v>
      </c>
      <c r="D83" s="299"/>
      <c r="E83" s="300"/>
      <c r="F83" s="298" t="s">
        <v>983</v>
      </c>
      <c r="G83" s="299"/>
      <c r="H83" s="300"/>
      <c r="I83" s="473" t="s">
        <v>984</v>
      </c>
      <c r="J83" s="474"/>
      <c r="K83" s="298" t="s">
        <v>1112</v>
      </c>
      <c r="L83" s="300"/>
      <c r="M83" s="135"/>
      <c r="N83" s="301"/>
      <c r="O83" s="302"/>
      <c r="P83" s="303"/>
    </row>
    <row r="84" spans="2:16" ht="50.1" customHeight="1" x14ac:dyDescent="0.2">
      <c r="B84" s="357"/>
      <c r="C84" s="298" t="s">
        <v>985</v>
      </c>
      <c r="D84" s="299"/>
      <c r="E84" s="300"/>
      <c r="F84" s="298" t="s">
        <v>986</v>
      </c>
      <c r="G84" s="299"/>
      <c r="H84" s="300"/>
      <c r="I84" s="473" t="s">
        <v>987</v>
      </c>
      <c r="J84" s="474"/>
      <c r="K84" s="473" t="s">
        <v>1022</v>
      </c>
      <c r="L84" s="474"/>
      <c r="M84" s="135"/>
      <c r="N84" s="301"/>
      <c r="O84" s="302"/>
      <c r="P84" s="303"/>
    </row>
    <row r="85" spans="2:16" ht="50.1" customHeight="1" x14ac:dyDescent="0.2">
      <c r="B85" s="357"/>
      <c r="C85" s="298" t="s">
        <v>988</v>
      </c>
      <c r="D85" s="299"/>
      <c r="E85" s="300"/>
      <c r="F85" s="298" t="s">
        <v>989</v>
      </c>
      <c r="G85" s="299"/>
      <c r="H85" s="300"/>
      <c r="I85" s="473" t="s">
        <v>987</v>
      </c>
      <c r="J85" s="474"/>
      <c r="K85" s="473" t="s">
        <v>930</v>
      </c>
      <c r="L85" s="474"/>
      <c r="M85" s="135"/>
      <c r="N85" s="301"/>
      <c r="O85" s="302"/>
      <c r="P85" s="303"/>
    </row>
    <row r="86" spans="2:16" ht="50.1" customHeight="1" x14ac:dyDescent="0.2">
      <c r="B86" s="358"/>
      <c r="C86" s="298" t="s">
        <v>990</v>
      </c>
      <c r="D86" s="299"/>
      <c r="E86" s="300"/>
      <c r="F86" s="298" t="s">
        <v>1138</v>
      </c>
      <c r="G86" s="299"/>
      <c r="H86" s="300"/>
      <c r="I86" s="473" t="s">
        <v>987</v>
      </c>
      <c r="J86" s="474"/>
      <c r="K86" s="473" t="s">
        <v>1022</v>
      </c>
      <c r="L86" s="474"/>
      <c r="M86" s="135"/>
      <c r="N86" s="301"/>
      <c r="O86" s="302"/>
      <c r="P86" s="303"/>
    </row>
    <row r="87" spans="2:16" ht="30.95" customHeight="1" x14ac:dyDescent="0.2">
      <c r="B87" s="356" t="s">
        <v>991</v>
      </c>
      <c r="C87" s="298" t="s">
        <v>901</v>
      </c>
      <c r="D87" s="299"/>
      <c r="E87" s="300"/>
      <c r="F87" s="298" t="s">
        <v>911</v>
      </c>
      <c r="G87" s="299"/>
      <c r="H87" s="300"/>
      <c r="I87" s="298" t="s">
        <v>917</v>
      </c>
      <c r="J87" s="300"/>
      <c r="K87" s="298" t="s">
        <v>947</v>
      </c>
      <c r="L87" s="300"/>
      <c r="M87" s="135"/>
      <c r="N87" s="301"/>
      <c r="O87" s="302"/>
      <c r="P87" s="303"/>
    </row>
    <row r="88" spans="2:16" ht="50.1" customHeight="1" x14ac:dyDescent="0.2">
      <c r="B88" s="358"/>
      <c r="C88" s="298" t="s">
        <v>992</v>
      </c>
      <c r="D88" s="299"/>
      <c r="E88" s="300"/>
      <c r="F88" s="298" t="s">
        <v>993</v>
      </c>
      <c r="G88" s="299"/>
      <c r="H88" s="300"/>
      <c r="I88" s="473" t="s">
        <v>987</v>
      </c>
      <c r="J88" s="474"/>
      <c r="K88" s="473" t="s">
        <v>930</v>
      </c>
      <c r="L88" s="474"/>
      <c r="M88" s="135"/>
      <c r="N88" s="301"/>
      <c r="O88" s="302"/>
      <c r="P88" s="303"/>
    </row>
    <row r="89" spans="2:16" ht="50.1" customHeight="1" x14ac:dyDescent="0.2">
      <c r="B89" s="230" t="s">
        <v>994</v>
      </c>
      <c r="C89" s="298" t="s">
        <v>995</v>
      </c>
      <c r="D89" s="299"/>
      <c r="E89" s="300"/>
      <c r="F89" s="298" t="s">
        <v>996</v>
      </c>
      <c r="G89" s="299"/>
      <c r="H89" s="300"/>
      <c r="I89" s="473" t="s">
        <v>987</v>
      </c>
      <c r="J89" s="474"/>
      <c r="K89" s="473" t="s">
        <v>1022</v>
      </c>
      <c r="L89" s="474"/>
      <c r="M89" s="135"/>
      <c r="N89" s="301"/>
      <c r="O89" s="302"/>
      <c r="P89" s="303"/>
    </row>
    <row r="90" spans="2:16" ht="50.1" customHeight="1" x14ac:dyDescent="0.2">
      <c r="B90" s="356" t="s">
        <v>997</v>
      </c>
      <c r="C90" s="298" t="s">
        <v>998</v>
      </c>
      <c r="D90" s="299"/>
      <c r="E90" s="300"/>
      <c r="F90" s="298" t="s">
        <v>999</v>
      </c>
      <c r="G90" s="299"/>
      <c r="H90" s="300"/>
      <c r="I90" s="473" t="s">
        <v>987</v>
      </c>
      <c r="J90" s="474"/>
      <c r="K90" s="473" t="s">
        <v>1022</v>
      </c>
      <c r="L90" s="474"/>
      <c r="M90" s="135"/>
      <c r="N90" s="301"/>
      <c r="O90" s="302"/>
      <c r="P90" s="303"/>
    </row>
    <row r="91" spans="2:16" ht="50.1" customHeight="1" x14ac:dyDescent="0.2">
      <c r="B91" s="358"/>
      <c r="C91" s="298" t="s">
        <v>1000</v>
      </c>
      <c r="D91" s="299"/>
      <c r="E91" s="300"/>
      <c r="F91" s="298" t="s">
        <v>958</v>
      </c>
      <c r="G91" s="299"/>
      <c r="H91" s="300"/>
      <c r="I91" s="473" t="s">
        <v>987</v>
      </c>
      <c r="J91" s="474"/>
      <c r="K91" s="473" t="s">
        <v>930</v>
      </c>
      <c r="L91" s="474"/>
      <c r="M91" s="135"/>
      <c r="N91" s="301"/>
      <c r="O91" s="302"/>
      <c r="P91" s="303"/>
    </row>
    <row r="92" spans="2:16" ht="37.5" customHeight="1" x14ac:dyDescent="0.2">
      <c r="B92" s="230" t="s">
        <v>1001</v>
      </c>
      <c r="C92" s="298" t="s">
        <v>1002</v>
      </c>
      <c r="D92" s="299"/>
      <c r="E92" s="300"/>
      <c r="F92" s="298" t="s">
        <v>964</v>
      </c>
      <c r="G92" s="299"/>
      <c r="H92" s="300"/>
      <c r="I92" s="473" t="s">
        <v>1003</v>
      </c>
      <c r="J92" s="474"/>
      <c r="K92" s="473" t="s">
        <v>947</v>
      </c>
      <c r="L92" s="474"/>
      <c r="M92" s="135"/>
      <c r="N92" s="301"/>
      <c r="O92" s="302"/>
      <c r="P92" s="303"/>
    </row>
    <row r="93" spans="2:16" ht="50.1" customHeight="1" x14ac:dyDescent="0.2">
      <c r="B93" s="230" t="s">
        <v>894</v>
      </c>
      <c r="C93" s="298" t="s">
        <v>1004</v>
      </c>
      <c r="D93" s="299"/>
      <c r="E93" s="300"/>
      <c r="F93" s="298" t="s">
        <v>1005</v>
      </c>
      <c r="G93" s="299"/>
      <c r="H93" s="300"/>
      <c r="I93" s="473" t="s">
        <v>987</v>
      </c>
      <c r="J93" s="474"/>
      <c r="K93" s="473" t="s">
        <v>930</v>
      </c>
      <c r="L93" s="474"/>
      <c r="M93" s="135"/>
      <c r="N93" s="301"/>
      <c r="O93" s="302"/>
      <c r="P93" s="303"/>
    </row>
    <row r="94" spans="2:16" ht="50.1" customHeight="1" x14ac:dyDescent="0.2">
      <c r="B94" s="230" t="s">
        <v>1006</v>
      </c>
      <c r="C94" s="298" t="s">
        <v>1007</v>
      </c>
      <c r="D94" s="299"/>
      <c r="E94" s="300"/>
      <c r="F94" s="298" t="s">
        <v>1008</v>
      </c>
      <c r="G94" s="299"/>
      <c r="H94" s="300"/>
      <c r="I94" s="473" t="s">
        <v>987</v>
      </c>
      <c r="J94" s="474"/>
      <c r="K94" s="473" t="s">
        <v>930</v>
      </c>
      <c r="L94" s="474"/>
      <c r="M94" s="135"/>
      <c r="N94" s="301"/>
      <c r="O94" s="302"/>
      <c r="P94" s="303"/>
    </row>
    <row r="95" spans="2:16" ht="50.1" customHeight="1" x14ac:dyDescent="0.2">
      <c r="B95" s="230" t="s">
        <v>1009</v>
      </c>
      <c r="C95" s="298" t="s">
        <v>1010</v>
      </c>
      <c r="D95" s="299"/>
      <c r="E95" s="300"/>
      <c r="F95" s="298" t="s">
        <v>1011</v>
      </c>
      <c r="G95" s="299"/>
      <c r="H95" s="300"/>
      <c r="I95" s="473" t="s">
        <v>987</v>
      </c>
      <c r="J95" s="474"/>
      <c r="K95" s="473" t="s">
        <v>930</v>
      </c>
      <c r="L95" s="474"/>
      <c r="M95" s="135"/>
      <c r="N95" s="301"/>
      <c r="O95" s="302"/>
      <c r="P95" s="303"/>
    </row>
    <row r="96" spans="2:16" ht="50.1" customHeight="1" x14ac:dyDescent="0.2">
      <c r="B96" s="230" t="s">
        <v>1012</v>
      </c>
      <c r="C96" s="298" t="s">
        <v>1013</v>
      </c>
      <c r="D96" s="299"/>
      <c r="E96" s="300"/>
      <c r="F96" s="298" t="s">
        <v>1014</v>
      </c>
      <c r="G96" s="299"/>
      <c r="H96" s="300"/>
      <c r="I96" s="473" t="s">
        <v>987</v>
      </c>
      <c r="J96" s="474"/>
      <c r="K96" s="473" t="s">
        <v>930</v>
      </c>
      <c r="L96" s="474"/>
      <c r="M96" s="135"/>
      <c r="N96" s="301"/>
      <c r="O96" s="302"/>
      <c r="P96" s="303"/>
    </row>
    <row r="97" spans="2:16" ht="50.1" customHeight="1" x14ac:dyDescent="0.2">
      <c r="B97" s="230" t="s">
        <v>1015</v>
      </c>
      <c r="C97" s="298" t="s">
        <v>1016</v>
      </c>
      <c r="D97" s="299"/>
      <c r="E97" s="300"/>
      <c r="F97" s="298" t="s">
        <v>1017</v>
      </c>
      <c r="G97" s="299"/>
      <c r="H97" s="300"/>
      <c r="I97" s="473" t="s">
        <v>987</v>
      </c>
      <c r="J97" s="474"/>
      <c r="K97" s="473" t="s">
        <v>930</v>
      </c>
      <c r="L97" s="474"/>
      <c r="M97" s="135"/>
      <c r="N97" s="301"/>
      <c r="O97" s="302"/>
      <c r="P97" s="303"/>
    </row>
    <row r="98" spans="2:16" s="83" customFormat="1" ht="12.75" x14ac:dyDescent="0.2"/>
    <row r="99" spans="2:16" s="83" customFormat="1" ht="12.75" x14ac:dyDescent="0.2"/>
    <row r="100" spans="2:16" s="83" customFormat="1" ht="12.75" x14ac:dyDescent="0.2"/>
    <row r="101" spans="2:16" s="83" customFormat="1" ht="12.75" x14ac:dyDescent="0.2"/>
  </sheetData>
  <sheetProtection algorithmName="SHA-512" hashValue="/faJ4/Owr3J2l3fYQDO6rCjcjY71KAm0NV3vzW56UuRLvo3E4+zkifzeoUfu7kQAO/LqRFnvm42oIjNRMw6sfg==" saltValue="0SuSHCf18rXmX8Za0kCn3g==" spinCount="100000" sheet="1" formatColumns="0" formatRows="0" insertRows="0"/>
  <mergeCells count="182">
    <mergeCell ref="F72:G72"/>
    <mergeCell ref="G38:G40"/>
    <mergeCell ref="F73:G73"/>
    <mergeCell ref="F74:G74"/>
    <mergeCell ref="F75:G75"/>
    <mergeCell ref="B66:G66"/>
    <mergeCell ref="F68:G68"/>
    <mergeCell ref="F69:G69"/>
    <mergeCell ref="F70:G70"/>
    <mergeCell ref="F71:G71"/>
    <mergeCell ref="B37:B40"/>
    <mergeCell ref="C38:C40"/>
    <mergeCell ref="D38:D40"/>
    <mergeCell ref="E38:E40"/>
    <mergeCell ref="D37:E37"/>
    <mergeCell ref="L38:L40"/>
    <mergeCell ref="K38:K40"/>
    <mergeCell ref="F37:H37"/>
    <mergeCell ref="P8:P10"/>
    <mergeCell ref="L8:L10"/>
    <mergeCell ref="M8:M10"/>
    <mergeCell ref="O8:O10"/>
    <mergeCell ref="I37:L37"/>
    <mergeCell ref="J7:J10"/>
    <mergeCell ref="K8:K10"/>
    <mergeCell ref="N8:N10"/>
    <mergeCell ref="B7:B10"/>
    <mergeCell ref="H7:H10"/>
    <mergeCell ref="I7:I10"/>
    <mergeCell ref="C8:C10"/>
    <mergeCell ref="G7:G10"/>
    <mergeCell ref="F7:F10"/>
    <mergeCell ref="H38:H40"/>
    <mergeCell ref="I38:I40"/>
    <mergeCell ref="J38:J40"/>
    <mergeCell ref="F38:F40"/>
    <mergeCell ref="E7:E10"/>
    <mergeCell ref="S18:U18"/>
    <mergeCell ref="S19:U19"/>
    <mergeCell ref="S20:U20"/>
    <mergeCell ref="S21:U21"/>
    <mergeCell ref="N54:P54"/>
    <mergeCell ref="N55:P55"/>
    <mergeCell ref="S22:U22"/>
    <mergeCell ref="O7:P7"/>
    <mergeCell ref="R7:R10"/>
    <mergeCell ref="N56:P56"/>
    <mergeCell ref="N57:P57"/>
    <mergeCell ref="N58:P58"/>
    <mergeCell ref="S33:U33"/>
    <mergeCell ref="S34:U34"/>
    <mergeCell ref="S7:U10"/>
    <mergeCell ref="N37:P40"/>
    <mergeCell ref="B36:P36"/>
    <mergeCell ref="S26:U26"/>
    <mergeCell ref="S27:U27"/>
    <mergeCell ref="S28:U28"/>
    <mergeCell ref="S30:U30"/>
    <mergeCell ref="S31:U31"/>
    <mergeCell ref="M37:M40"/>
    <mergeCell ref="S12:U12"/>
    <mergeCell ref="S13:U13"/>
    <mergeCell ref="S14:U14"/>
    <mergeCell ref="S15:U15"/>
    <mergeCell ref="S16:U16"/>
    <mergeCell ref="S24:U24"/>
    <mergeCell ref="S25:U25"/>
    <mergeCell ref="D7:D10"/>
    <mergeCell ref="Q7:Q10"/>
    <mergeCell ref="K7:N7"/>
    <mergeCell ref="B87:B88"/>
    <mergeCell ref="C81:E81"/>
    <mergeCell ref="F81:H81"/>
    <mergeCell ref="I81:J81"/>
    <mergeCell ref="B6:U6"/>
    <mergeCell ref="B2:U2"/>
    <mergeCell ref="B3:U3"/>
    <mergeCell ref="B4:U4"/>
    <mergeCell ref="N60:P60"/>
    <mergeCell ref="N48:P48"/>
    <mergeCell ref="N49:P49"/>
    <mergeCell ref="N50:P50"/>
    <mergeCell ref="N51:P51"/>
    <mergeCell ref="N52:P52"/>
    <mergeCell ref="N42:P42"/>
    <mergeCell ref="N43:P43"/>
    <mergeCell ref="N44:P44"/>
    <mergeCell ref="N45:P45"/>
    <mergeCell ref="N46:P46"/>
    <mergeCell ref="S32:U32"/>
    <mergeCell ref="N61:P61"/>
    <mergeCell ref="N62:P62"/>
    <mergeCell ref="N63:P63"/>
    <mergeCell ref="N64:P64"/>
    <mergeCell ref="B82:B86"/>
    <mergeCell ref="C82:E82"/>
    <mergeCell ref="F82:H82"/>
    <mergeCell ref="C83:E83"/>
    <mergeCell ref="F83:H83"/>
    <mergeCell ref="C84:E84"/>
    <mergeCell ref="F84:H84"/>
    <mergeCell ref="C85:E85"/>
    <mergeCell ref="F85:H85"/>
    <mergeCell ref="I90:J90"/>
    <mergeCell ref="I91:J91"/>
    <mergeCell ref="I82:J82"/>
    <mergeCell ref="I83:J83"/>
    <mergeCell ref="I84:J84"/>
    <mergeCell ref="I85:J85"/>
    <mergeCell ref="I86:J86"/>
    <mergeCell ref="F93:H93"/>
    <mergeCell ref="C90:E90"/>
    <mergeCell ref="F90:H90"/>
    <mergeCell ref="C91:E91"/>
    <mergeCell ref="F91:H91"/>
    <mergeCell ref="C88:E88"/>
    <mergeCell ref="F88:H88"/>
    <mergeCell ref="C89:E89"/>
    <mergeCell ref="F89:H89"/>
    <mergeCell ref="C86:E86"/>
    <mergeCell ref="F86:H86"/>
    <mergeCell ref="C87:E87"/>
    <mergeCell ref="F87:H87"/>
    <mergeCell ref="K82:L82"/>
    <mergeCell ref="K83:L83"/>
    <mergeCell ref="K84:L84"/>
    <mergeCell ref="K85:L85"/>
    <mergeCell ref="K86:L86"/>
    <mergeCell ref="K87:L87"/>
    <mergeCell ref="K88:L88"/>
    <mergeCell ref="K89:L89"/>
    <mergeCell ref="I87:J87"/>
    <mergeCell ref="I88:J88"/>
    <mergeCell ref="I89:J89"/>
    <mergeCell ref="N94:P94"/>
    <mergeCell ref="N95:P95"/>
    <mergeCell ref="B77:P77"/>
    <mergeCell ref="B78:P78"/>
    <mergeCell ref="B79:P79"/>
    <mergeCell ref="B80:P80"/>
    <mergeCell ref="K93:L93"/>
    <mergeCell ref="K94:L94"/>
    <mergeCell ref="K95:L95"/>
    <mergeCell ref="N81:P81"/>
    <mergeCell ref="N82:P82"/>
    <mergeCell ref="N83:P83"/>
    <mergeCell ref="N84:P84"/>
    <mergeCell ref="N85:P85"/>
    <mergeCell ref="N86:P86"/>
    <mergeCell ref="N87:P87"/>
    <mergeCell ref="N88:P88"/>
    <mergeCell ref="N89:P89"/>
    <mergeCell ref="N90:P90"/>
    <mergeCell ref="N91:P91"/>
    <mergeCell ref="N92:P92"/>
    <mergeCell ref="N93:P93"/>
    <mergeCell ref="I92:J92"/>
    <mergeCell ref="K81:L81"/>
    <mergeCell ref="C97:E97"/>
    <mergeCell ref="F97:H97"/>
    <mergeCell ref="I96:J96"/>
    <mergeCell ref="I97:J97"/>
    <mergeCell ref="K96:L96"/>
    <mergeCell ref="K97:L97"/>
    <mergeCell ref="N96:P96"/>
    <mergeCell ref="N97:P97"/>
    <mergeCell ref="B90:B91"/>
    <mergeCell ref="C96:E96"/>
    <mergeCell ref="F96:H96"/>
    <mergeCell ref="I93:J93"/>
    <mergeCell ref="I94:J94"/>
    <mergeCell ref="I95:J95"/>
    <mergeCell ref="K90:L90"/>
    <mergeCell ref="K91:L91"/>
    <mergeCell ref="K92:L92"/>
    <mergeCell ref="C94:E94"/>
    <mergeCell ref="F94:H94"/>
    <mergeCell ref="C95:E95"/>
    <mergeCell ref="F95:H95"/>
    <mergeCell ref="C92:E92"/>
    <mergeCell ref="F92:H92"/>
    <mergeCell ref="C93:E93"/>
  </mergeCells>
  <phoneticPr fontId="36" type="noConversion"/>
  <conditionalFormatting sqref="N82:N97">
    <cfRule type="expression" dxfId="1" priority="5">
      <formula>M82="Pass"</formula>
    </cfRule>
  </conditionalFormatting>
  <conditionalFormatting sqref="M82:M97">
    <cfRule type="expression" dxfId="0" priority="1">
      <formula>M82="Pass"</formula>
    </cfRule>
  </conditionalFormatting>
  <dataValidations count="1">
    <dataValidation type="list" allowBlank="1" showInputMessage="1" showErrorMessage="1" sqref="M82:M97" xr:uid="{D3963EB8-AD5F-4DD4-99EE-8A7111B05366}">
      <formula1>"Pass,Fail,NA,Not Inspected"</formula1>
    </dataValidation>
  </dataValidations>
  <pageMargins left="0.7" right="0.7" top="0.75" bottom="0.75" header="0.3" footer="0.3"/>
  <pageSetup orientation="portrait" horizontalDpi="4294967293" verticalDpi="9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282FD6-65A3-4D9B-A7E1-2325E24FF0F2}">
          <x14:formula1>
            <xm:f>'Data Validation'!$L$120:$L$121</xm:f>
          </x14:formula1>
          <xm:sqref>N12:N16 N18:N22 N24:N28 N30:N34 L42:M46 L48:M52 L54:M58 L60:M64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6677-50E6-406F-8B74-F58D7BD4F2DB}">
  <sheetPr codeName="Sheet20">
    <tabColor theme="9" tint="0.39997558519241921"/>
  </sheetPr>
  <dimension ref="B2:E28"/>
  <sheetViews>
    <sheetView showGridLines="0" zoomScaleNormal="10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794</v>
      </c>
      <c r="C2" s="485"/>
      <c r="D2" s="485"/>
    </row>
    <row r="3" spans="2:5" x14ac:dyDescent="0.2">
      <c r="B3" s="133" t="s">
        <v>790</v>
      </c>
      <c r="C3" s="486"/>
      <c r="D3" s="486"/>
    </row>
    <row r="4" spans="2:5" ht="15" x14ac:dyDescent="0.25">
      <c r="B4" s="133" t="s">
        <v>791</v>
      </c>
      <c r="C4" s="486"/>
      <c r="D4" s="487"/>
    </row>
    <row r="5" spans="2:5" ht="15" x14ac:dyDescent="0.25">
      <c r="B5" s="133" t="s">
        <v>792</v>
      </c>
      <c r="C5" s="486"/>
      <c r="D5" s="487"/>
    </row>
    <row r="6" spans="2:5" x14ac:dyDescent="0.2">
      <c r="B6" s="488" t="s">
        <v>793</v>
      </c>
      <c r="C6" s="486"/>
      <c r="D6" s="486"/>
    </row>
    <row r="7" spans="2:5" x14ac:dyDescent="0.2">
      <c r="B7" s="488"/>
      <c r="C7" s="486"/>
      <c r="D7" s="486"/>
    </row>
    <row r="8" spans="2:5" x14ac:dyDescent="0.2">
      <c r="B8" s="488"/>
      <c r="C8" s="486"/>
      <c r="D8" s="486"/>
    </row>
    <row r="10" spans="2:5" x14ac:dyDescent="0.2">
      <c r="B10" s="483" t="s">
        <v>596</v>
      </c>
      <c r="C10" s="479" t="s">
        <v>597</v>
      </c>
      <c r="D10" s="481" t="s">
        <v>598</v>
      </c>
      <c r="E10" s="477" t="s">
        <v>599</v>
      </c>
    </row>
    <row r="11" spans="2:5" x14ac:dyDescent="0.2">
      <c r="B11" s="484"/>
      <c r="C11" s="480"/>
      <c r="D11" s="482"/>
      <c r="E11" s="478"/>
    </row>
    <row r="12" spans="2:5" x14ac:dyDescent="0.2">
      <c r="B12" s="14" t="s">
        <v>601</v>
      </c>
      <c r="C12" s="128"/>
      <c r="D12" s="127"/>
      <c r="E12" s="131"/>
    </row>
    <row r="13" spans="2:5" ht="24" x14ac:dyDescent="0.2">
      <c r="B13" s="14" t="s">
        <v>723</v>
      </c>
      <c r="C13" s="128"/>
      <c r="D13" s="127"/>
      <c r="E13" s="126"/>
    </row>
    <row r="14" spans="2:5" ht="24" x14ac:dyDescent="0.2">
      <c r="B14" s="14" t="s">
        <v>602</v>
      </c>
      <c r="C14" s="128"/>
      <c r="D14" s="127"/>
      <c r="E14" s="126"/>
    </row>
    <row r="15" spans="2:5" ht="24" x14ac:dyDescent="0.2">
      <c r="B15" s="14" t="s">
        <v>603</v>
      </c>
      <c r="C15" s="128"/>
      <c r="D15" s="127"/>
      <c r="E15" s="126"/>
    </row>
    <row r="16" spans="2:5" x14ac:dyDescent="0.2">
      <c r="B16" s="15"/>
      <c r="C16" s="129"/>
      <c r="D16" s="127"/>
      <c r="E16" s="132"/>
    </row>
    <row r="17" spans="2:5" x14ac:dyDescent="0.2">
      <c r="B17" s="483" t="s">
        <v>1134</v>
      </c>
      <c r="C17" s="479" t="s">
        <v>597</v>
      </c>
      <c r="D17" s="481" t="s">
        <v>598</v>
      </c>
      <c r="E17" s="477" t="s">
        <v>599</v>
      </c>
    </row>
    <row r="18" spans="2:5" x14ac:dyDescent="0.2">
      <c r="B18" s="484"/>
      <c r="C18" s="480"/>
      <c r="D18" s="482"/>
      <c r="E18" s="478"/>
    </row>
    <row r="19" spans="2:5" x14ac:dyDescent="0.2">
      <c r="B19" s="15" t="s">
        <v>685</v>
      </c>
      <c r="C19" s="130"/>
      <c r="D19" s="127"/>
      <c r="E19" s="126"/>
    </row>
    <row r="20" spans="2:5" x14ac:dyDescent="0.2">
      <c r="B20" s="16" t="s">
        <v>686</v>
      </c>
      <c r="C20" s="130"/>
      <c r="D20" s="127"/>
      <c r="E20" s="126"/>
    </row>
    <row r="21" spans="2:5" x14ac:dyDescent="0.2">
      <c r="B21" s="16" t="s">
        <v>600</v>
      </c>
      <c r="C21" s="130"/>
      <c r="D21" s="127"/>
      <c r="E21" s="126"/>
    </row>
    <row r="22" spans="2:5" x14ac:dyDescent="0.2">
      <c r="B22" s="162"/>
      <c r="C22" s="185"/>
      <c r="D22" s="158"/>
      <c r="E22" s="185"/>
    </row>
    <row r="23" spans="2:5" ht="15" customHeight="1" x14ac:dyDescent="0.2">
      <c r="B23" s="483" t="s">
        <v>1135</v>
      </c>
      <c r="C23" s="479" t="s">
        <v>597</v>
      </c>
      <c r="D23" s="481" t="s">
        <v>598</v>
      </c>
      <c r="E23" s="477" t="s">
        <v>599</v>
      </c>
    </row>
    <row r="24" spans="2:5" x14ac:dyDescent="0.2">
      <c r="B24" s="484"/>
      <c r="C24" s="480"/>
      <c r="D24" s="482"/>
      <c r="E24" s="478"/>
    </row>
    <row r="25" spans="2:5" x14ac:dyDescent="0.2">
      <c r="B25" s="15" t="s">
        <v>685</v>
      </c>
      <c r="C25" s="130"/>
      <c r="D25" s="127"/>
      <c r="E25" s="126"/>
    </row>
    <row r="26" spans="2:5" x14ac:dyDescent="0.2">
      <c r="B26" s="16" t="s">
        <v>686</v>
      </c>
      <c r="C26" s="130"/>
      <c r="D26" s="127"/>
      <c r="E26" s="126"/>
    </row>
    <row r="27" spans="2:5" x14ac:dyDescent="0.2">
      <c r="B27" s="16" t="s">
        <v>600</v>
      </c>
      <c r="C27" s="130"/>
      <c r="D27" s="127"/>
      <c r="E27" s="126"/>
    </row>
    <row r="28" spans="2:5" x14ac:dyDescent="0.2">
      <c r="B28" s="15"/>
      <c r="C28" s="130"/>
      <c r="D28" s="127"/>
      <c r="E28" s="126"/>
    </row>
  </sheetData>
  <sheetProtection algorithmName="SHA-512" hashValue="rfv0Bvh3a+EIbV+oHAvoeOwPEg/NhahhFxHqh3ZqBRqPEqRb1vQJsVnlbg/RuAak64cb6tYiqdMs1WUx8A725A==" saltValue="uaC2vSQHwqqTqPkzMngicg==" spinCount="100000" sheet="1" objects="1" scenarios="1" formatColumns="0" formatRows="0" insertRows="0"/>
  <mergeCells count="18">
    <mergeCell ref="B23:B24"/>
    <mergeCell ref="B2:D2"/>
    <mergeCell ref="B10:B11"/>
    <mergeCell ref="B17:B18"/>
    <mergeCell ref="C3:D3"/>
    <mergeCell ref="C4:D4"/>
    <mergeCell ref="C5:D5"/>
    <mergeCell ref="C6:D8"/>
    <mergeCell ref="B6:B8"/>
    <mergeCell ref="C23:C24"/>
    <mergeCell ref="D23:D24"/>
    <mergeCell ref="E23:E24"/>
    <mergeCell ref="C17:C18"/>
    <mergeCell ref="D17:D18"/>
    <mergeCell ref="E17:E18"/>
    <mergeCell ref="C10:C11"/>
    <mergeCell ref="D10:D11"/>
    <mergeCell ref="E10:E11"/>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1370250-13F1-40DC-8CB2-06325ECF46E4}">
          <x14:formula1>
            <xm:f>'Data Validation'!$B$135:$B$137</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A0D1-2EAE-4FEE-B1AD-973BB911D652}">
  <sheetPr codeName="Sheet2">
    <tabColor theme="4" tint="0.39997558519241921"/>
  </sheetPr>
  <dimension ref="A2:H125"/>
  <sheetViews>
    <sheetView showGridLines="0" zoomScaleNormal="100" workbookViewId="0"/>
  </sheetViews>
  <sheetFormatPr defaultColWidth="9.140625" defaultRowHeight="14.25" x14ac:dyDescent="0.2"/>
  <cols>
    <col min="1" max="1" width="3.140625" style="4" customWidth="1"/>
    <col min="2" max="2" width="48.140625" style="3" customWidth="1"/>
    <col min="3" max="4" width="49.7109375" style="173" customWidth="1"/>
    <col min="5" max="5" width="9.140625" style="3"/>
    <col min="6" max="6" width="8.42578125" style="3" customWidth="1"/>
    <col min="7" max="16384" width="9.140625" style="3"/>
  </cols>
  <sheetData>
    <row r="2" spans="1:7" ht="15.75" x14ac:dyDescent="0.25">
      <c r="B2" s="259" t="s">
        <v>89</v>
      </c>
      <c r="C2" s="260"/>
      <c r="D2" s="261"/>
    </row>
    <row r="3" spans="1:7" ht="15" x14ac:dyDescent="0.25">
      <c r="B3" s="265" t="s">
        <v>725</v>
      </c>
      <c r="C3" s="266"/>
      <c r="D3" s="267"/>
    </row>
    <row r="4" spans="1:7" x14ac:dyDescent="0.2">
      <c r="B4" s="262" t="s">
        <v>746</v>
      </c>
      <c r="C4" s="263"/>
      <c r="D4" s="264"/>
    </row>
    <row r="6" spans="1:7" s="26" customFormat="1" ht="12" x14ac:dyDescent="0.2">
      <c r="B6" s="103" t="s">
        <v>143</v>
      </c>
      <c r="C6" s="170"/>
      <c r="D6" s="27"/>
    </row>
    <row r="7" spans="1:7" s="26" customFormat="1" ht="12" x14ac:dyDescent="0.2">
      <c r="B7" s="103" t="s">
        <v>749</v>
      </c>
      <c r="C7" s="170"/>
      <c r="D7" s="27"/>
    </row>
    <row r="8" spans="1:7" s="26" customFormat="1" ht="12" x14ac:dyDescent="0.2">
      <c r="B8" s="103" t="s">
        <v>750</v>
      </c>
      <c r="C8" s="170"/>
      <c r="D8" s="27"/>
    </row>
    <row r="9" spans="1:7" ht="15.75" x14ac:dyDescent="0.25">
      <c r="B9" s="269" t="s">
        <v>748</v>
      </c>
      <c r="C9" s="270"/>
      <c r="D9" s="27"/>
      <c r="E9" s="26"/>
      <c r="F9" s="26"/>
      <c r="G9" s="26"/>
    </row>
    <row r="10" spans="1:7" s="26" customFormat="1" ht="12" x14ac:dyDescent="0.2">
      <c r="A10" s="27"/>
      <c r="B10" s="28" t="s">
        <v>518</v>
      </c>
      <c r="C10" s="170"/>
      <c r="D10" s="27"/>
    </row>
    <row r="11" spans="1:7" s="26" customFormat="1" ht="12" x14ac:dyDescent="0.2">
      <c r="A11" s="27"/>
      <c r="B11" s="28" t="s">
        <v>223</v>
      </c>
      <c r="C11" s="170"/>
      <c r="D11" s="27"/>
    </row>
    <row r="12" spans="1:7" s="26" customFormat="1" ht="15" x14ac:dyDescent="0.25">
      <c r="A12" s="27"/>
      <c r="B12" s="28" t="s">
        <v>519</v>
      </c>
      <c r="C12" s="170"/>
      <c r="D12" s="216"/>
      <c r="G12"/>
    </row>
    <row r="13" spans="1:7" s="26" customFormat="1" ht="12" x14ac:dyDescent="0.2">
      <c r="A13" s="27"/>
      <c r="B13" s="28" t="s">
        <v>520</v>
      </c>
      <c r="C13" s="170"/>
      <c r="D13" s="27"/>
    </row>
    <row r="14" spans="1:7" s="26" customFormat="1" ht="12" x14ac:dyDescent="0.2">
      <c r="A14" s="27"/>
      <c r="B14" s="28" t="s">
        <v>224</v>
      </c>
      <c r="C14" s="170"/>
      <c r="D14" s="27"/>
    </row>
    <row r="15" spans="1:7" s="26" customFormat="1" ht="12" x14ac:dyDescent="0.2">
      <c r="A15" s="27"/>
      <c r="B15" s="28" t="s">
        <v>530</v>
      </c>
      <c r="C15" s="170"/>
      <c r="D15" s="27"/>
    </row>
    <row r="16" spans="1:7" s="26" customFormat="1" ht="24" x14ac:dyDescent="0.2">
      <c r="A16" s="27"/>
      <c r="B16" s="29" t="s">
        <v>526</v>
      </c>
      <c r="C16" s="170"/>
      <c r="D16" s="221" t="s">
        <v>874</v>
      </c>
    </row>
    <row r="17" spans="1:8" s="26" customFormat="1" ht="12" x14ac:dyDescent="0.2">
      <c r="A17" s="27"/>
      <c r="B17" s="30" t="s">
        <v>145</v>
      </c>
      <c r="C17" s="170"/>
      <c r="D17" s="170"/>
    </row>
    <row r="18" spans="1:8" s="26" customFormat="1" ht="24" x14ac:dyDescent="0.2">
      <c r="A18" s="27"/>
      <c r="B18" s="31" t="s">
        <v>33</v>
      </c>
      <c r="C18" s="170"/>
      <c r="D18" s="170"/>
    </row>
    <row r="19" spans="1:8" s="26" customFormat="1" ht="12" x14ac:dyDescent="0.2">
      <c r="A19" s="27"/>
      <c r="B19" s="31" t="s">
        <v>867</v>
      </c>
      <c r="C19" s="170"/>
      <c r="D19" s="170"/>
    </row>
    <row r="20" spans="1:8" s="26" customFormat="1" ht="12" x14ac:dyDescent="0.2">
      <c r="A20" s="27"/>
      <c r="B20" s="31" t="s">
        <v>34</v>
      </c>
      <c r="C20" s="170"/>
      <c r="D20" s="170"/>
    </row>
    <row r="21" spans="1:8" s="26" customFormat="1" ht="24" x14ac:dyDescent="0.2">
      <c r="A21" s="27"/>
      <c r="B21" s="31" t="s">
        <v>35</v>
      </c>
      <c r="C21" s="170"/>
      <c r="D21" s="170"/>
    </row>
    <row r="22" spans="1:8" s="26" customFormat="1" ht="12" x14ac:dyDescent="0.2">
      <c r="A22" s="27"/>
      <c r="B22" s="31" t="s">
        <v>36</v>
      </c>
      <c r="C22" s="170"/>
      <c r="D22" s="170"/>
    </row>
    <row r="23" spans="1:8" s="26" customFormat="1" ht="12" x14ac:dyDescent="0.2">
      <c r="A23" s="27"/>
      <c r="B23" s="32" t="s">
        <v>37</v>
      </c>
      <c r="C23" s="171"/>
      <c r="D23" s="171"/>
    </row>
    <row r="24" spans="1:8" ht="15" x14ac:dyDescent="0.25">
      <c r="B24" s="141" t="s">
        <v>742</v>
      </c>
      <c r="C24" s="219"/>
      <c r="D24" s="220"/>
      <c r="H24" s="3" t="s">
        <v>726</v>
      </c>
    </row>
    <row r="25" spans="1:8" s="26" customFormat="1" ht="12" x14ac:dyDescent="0.2">
      <c r="A25" s="27"/>
      <c r="B25" s="33" t="s">
        <v>38</v>
      </c>
      <c r="C25" s="172"/>
      <c r="D25" s="172"/>
    </row>
    <row r="26" spans="1:8" s="26" customFormat="1" ht="12" x14ac:dyDescent="0.2">
      <c r="A26" s="27"/>
      <c r="B26" s="31" t="s">
        <v>39</v>
      </c>
      <c r="C26" s="170"/>
      <c r="D26" s="170"/>
    </row>
    <row r="27" spans="1:8" s="26" customFormat="1" ht="12" x14ac:dyDescent="0.2">
      <c r="A27" s="27"/>
      <c r="B27" s="31" t="s">
        <v>40</v>
      </c>
      <c r="C27" s="170"/>
      <c r="D27" s="170"/>
    </row>
    <row r="28" spans="1:8" s="26" customFormat="1" ht="12" x14ac:dyDescent="0.2">
      <c r="A28" s="27"/>
      <c r="B28" s="31" t="s">
        <v>734</v>
      </c>
      <c r="C28" s="170"/>
      <c r="D28" s="170"/>
    </row>
    <row r="29" spans="1:8" s="26" customFormat="1" ht="12" x14ac:dyDescent="0.2">
      <c r="A29" s="27"/>
      <c r="B29" s="31" t="s">
        <v>735</v>
      </c>
      <c r="C29" s="170"/>
      <c r="D29" s="170"/>
    </row>
    <row r="30" spans="1:8" s="26" customFormat="1" ht="12" x14ac:dyDescent="0.2">
      <c r="A30" s="27"/>
      <c r="B30" s="31" t="s">
        <v>736</v>
      </c>
      <c r="C30" s="170"/>
      <c r="D30" s="170"/>
    </row>
    <row r="31" spans="1:8" s="26" customFormat="1" ht="12" x14ac:dyDescent="0.2">
      <c r="A31" s="27"/>
      <c r="B31" s="31" t="s">
        <v>144</v>
      </c>
      <c r="C31" s="101">
        <f>SUM(C25:C30)</f>
        <v>0</v>
      </c>
    </row>
    <row r="32" spans="1:8" s="26" customFormat="1" ht="12" x14ac:dyDescent="0.2">
      <c r="A32" s="27"/>
      <c r="B32" s="31" t="s">
        <v>738</v>
      </c>
      <c r="C32" s="101">
        <f>(C25*1)+(C26*1)+(C27*2)+(C28*3)+(C29*4)+(C30*5)</f>
        <v>0</v>
      </c>
    </row>
    <row r="33" spans="1:4" s="26" customFormat="1" ht="12" x14ac:dyDescent="0.2">
      <c r="A33" s="27"/>
      <c r="B33" s="31" t="s">
        <v>195</v>
      </c>
      <c r="C33" s="170"/>
      <c r="D33" s="170"/>
    </row>
    <row r="34" spans="1:4" s="26" customFormat="1" ht="12" x14ac:dyDescent="0.2">
      <c r="A34" s="27"/>
      <c r="B34" s="31" t="s">
        <v>41</v>
      </c>
      <c r="C34" s="197"/>
      <c r="D34" s="217"/>
    </row>
    <row r="35" spans="1:4" s="26" customFormat="1" ht="24" x14ac:dyDescent="0.2">
      <c r="A35" s="27"/>
      <c r="B35" s="31" t="s">
        <v>42</v>
      </c>
      <c r="C35" s="197"/>
      <c r="D35" s="217"/>
    </row>
    <row r="36" spans="1:4" ht="15" x14ac:dyDescent="0.25">
      <c r="B36" s="141" t="s">
        <v>203</v>
      </c>
      <c r="C36" s="219"/>
      <c r="D36" s="220"/>
    </row>
    <row r="37" spans="1:4" s="26" customFormat="1" ht="12" x14ac:dyDescent="0.2">
      <c r="A37" s="27"/>
      <c r="B37" s="28" t="s">
        <v>521</v>
      </c>
      <c r="C37" s="170"/>
      <c r="D37" s="170"/>
    </row>
    <row r="38" spans="1:4" s="26" customFormat="1" ht="12" x14ac:dyDescent="0.2">
      <c r="A38" s="27"/>
      <c r="B38" s="28" t="s">
        <v>522</v>
      </c>
      <c r="C38" s="170"/>
      <c r="D38" s="170"/>
    </row>
    <row r="39" spans="1:4" s="26" customFormat="1" ht="12" x14ac:dyDescent="0.2">
      <c r="A39" s="27"/>
      <c r="B39" s="28" t="s">
        <v>523</v>
      </c>
      <c r="C39" s="170"/>
      <c r="D39" s="170"/>
    </row>
    <row r="40" spans="1:4" s="26" customFormat="1" ht="12" x14ac:dyDescent="0.2">
      <c r="A40" s="27"/>
      <c r="B40" s="28" t="s">
        <v>524</v>
      </c>
      <c r="C40" s="170"/>
      <c r="D40" s="170"/>
    </row>
    <row r="41" spans="1:4" s="26" customFormat="1" ht="24" x14ac:dyDescent="0.2">
      <c r="A41" s="27"/>
      <c r="B41" s="31" t="s">
        <v>43</v>
      </c>
      <c r="C41" s="170"/>
      <c r="D41" s="170"/>
    </row>
    <row r="42" spans="1:4" s="26" customFormat="1" ht="12" x14ac:dyDescent="0.2">
      <c r="A42" s="27"/>
      <c r="B42" s="28" t="s">
        <v>525</v>
      </c>
      <c r="C42" s="170"/>
      <c r="D42" s="170"/>
    </row>
    <row r="43" spans="1:4" s="26" customFormat="1" ht="24" x14ac:dyDescent="0.2">
      <c r="A43" s="27"/>
      <c r="B43" s="31" t="s">
        <v>44</v>
      </c>
      <c r="C43" s="170"/>
      <c r="D43" s="170"/>
    </row>
    <row r="44" spans="1:4" ht="28.5" customHeight="1" x14ac:dyDescent="0.2">
      <c r="B44" s="271" t="s">
        <v>636</v>
      </c>
      <c r="C44" s="272"/>
      <c r="D44" s="218"/>
    </row>
    <row r="45" spans="1:4" s="26" customFormat="1" ht="12" x14ac:dyDescent="0.2">
      <c r="A45" s="27"/>
      <c r="B45" s="31" t="s">
        <v>0</v>
      </c>
      <c r="C45" s="170"/>
      <c r="D45" s="170"/>
    </row>
    <row r="46" spans="1:4" s="26" customFormat="1" ht="12" x14ac:dyDescent="0.2">
      <c r="A46" s="27"/>
      <c r="B46" s="31" t="s">
        <v>45</v>
      </c>
      <c r="C46" s="170"/>
      <c r="D46" s="170"/>
    </row>
    <row r="47" spans="1:4" s="26" customFormat="1" ht="12" x14ac:dyDescent="0.2">
      <c r="A47" s="27"/>
      <c r="B47" s="31" t="s">
        <v>46</v>
      </c>
      <c r="C47" s="170"/>
      <c r="D47" s="170"/>
    </row>
    <row r="48" spans="1:4" s="26" customFormat="1" ht="12" x14ac:dyDescent="0.2">
      <c r="A48" s="27"/>
      <c r="B48" s="31" t="s">
        <v>88</v>
      </c>
      <c r="C48" s="170"/>
      <c r="D48" s="170"/>
    </row>
    <row r="49" spans="1:4" ht="28.5" customHeight="1" x14ac:dyDescent="0.2">
      <c r="B49" s="271" t="s">
        <v>817</v>
      </c>
      <c r="C49" s="272"/>
      <c r="D49" s="218"/>
    </row>
    <row r="50" spans="1:4" s="26" customFormat="1" ht="24" x14ac:dyDescent="0.2">
      <c r="A50" s="27"/>
      <c r="B50" s="31" t="s">
        <v>86</v>
      </c>
      <c r="C50" s="170"/>
      <c r="D50" s="170"/>
    </row>
    <row r="51" spans="1:4" s="26" customFormat="1" ht="24" x14ac:dyDescent="0.2">
      <c r="A51" s="27"/>
      <c r="B51" s="31" t="s">
        <v>651</v>
      </c>
      <c r="C51" s="170"/>
      <c r="D51" s="170"/>
    </row>
    <row r="52" spans="1:4" ht="28.5" customHeight="1" x14ac:dyDescent="0.2">
      <c r="B52" s="271" t="s">
        <v>818</v>
      </c>
      <c r="C52" s="272"/>
      <c r="D52" s="218"/>
    </row>
    <row r="53" spans="1:4" s="26" customFormat="1" ht="24" x14ac:dyDescent="0.2">
      <c r="A53" s="27"/>
      <c r="B53" s="31" t="s">
        <v>652</v>
      </c>
      <c r="C53" s="170"/>
      <c r="D53" s="170"/>
    </row>
    <row r="54" spans="1:4" s="26" customFormat="1" ht="24" x14ac:dyDescent="0.2">
      <c r="A54" s="27"/>
      <c r="B54" s="31" t="s">
        <v>679</v>
      </c>
      <c r="C54" s="170"/>
      <c r="D54" s="170"/>
    </row>
    <row r="55" spans="1:4" ht="15" x14ac:dyDescent="0.25">
      <c r="B55" s="141" t="s">
        <v>204</v>
      </c>
      <c r="C55" s="219"/>
      <c r="D55" s="220"/>
    </row>
    <row r="56" spans="1:4" ht="15" x14ac:dyDescent="0.25">
      <c r="B56" s="141" t="s">
        <v>165</v>
      </c>
      <c r="C56" s="219"/>
      <c r="D56" s="220"/>
    </row>
    <row r="57" spans="1:4" s="26" customFormat="1" ht="12" x14ac:dyDescent="0.2">
      <c r="A57" s="27"/>
      <c r="B57" s="31" t="s">
        <v>872</v>
      </c>
      <c r="C57" s="170"/>
      <c r="D57" s="170"/>
    </row>
    <row r="58" spans="1:4" s="26" customFormat="1" ht="12" x14ac:dyDescent="0.2">
      <c r="A58" s="27"/>
      <c r="B58" s="31" t="s">
        <v>94</v>
      </c>
      <c r="C58" s="170"/>
      <c r="D58" s="170"/>
    </row>
    <row r="59" spans="1:4" s="26" customFormat="1" ht="12" x14ac:dyDescent="0.2">
      <c r="A59" s="27"/>
      <c r="B59" s="31" t="s">
        <v>650</v>
      </c>
      <c r="C59" s="170"/>
      <c r="D59" s="170"/>
    </row>
    <row r="60" spans="1:4" s="26" customFormat="1" ht="12" x14ac:dyDescent="0.2">
      <c r="A60" s="27"/>
      <c r="B60" s="31" t="s">
        <v>680</v>
      </c>
      <c r="C60" s="170"/>
      <c r="D60" s="170"/>
    </row>
    <row r="61" spans="1:4" s="26" customFormat="1" ht="12" x14ac:dyDescent="0.2">
      <c r="A61" s="27"/>
      <c r="B61" s="31" t="s">
        <v>167</v>
      </c>
      <c r="C61" s="170"/>
      <c r="D61" s="170"/>
    </row>
    <row r="62" spans="1:4" s="26" customFormat="1" ht="12" x14ac:dyDescent="0.2">
      <c r="A62" s="27"/>
      <c r="B62" s="31" t="s">
        <v>168</v>
      </c>
      <c r="C62" s="170"/>
      <c r="D62" s="170"/>
    </row>
    <row r="63" spans="1:4" s="26" customFormat="1" ht="12" x14ac:dyDescent="0.2">
      <c r="A63" s="27"/>
      <c r="B63" s="31" t="s">
        <v>527</v>
      </c>
      <c r="C63" s="170"/>
      <c r="D63" s="170"/>
    </row>
    <row r="64" spans="1:4" ht="15" x14ac:dyDescent="0.25">
      <c r="B64" s="141" t="s">
        <v>743</v>
      </c>
      <c r="C64" s="219"/>
      <c r="D64" s="220"/>
    </row>
    <row r="65" spans="1:4" s="26" customFormat="1" ht="12" x14ac:dyDescent="0.2">
      <c r="A65" s="27"/>
      <c r="B65" s="31" t="s">
        <v>872</v>
      </c>
      <c r="C65" s="170"/>
      <c r="D65" s="170"/>
    </row>
    <row r="66" spans="1:4" s="26" customFormat="1" ht="12" x14ac:dyDescent="0.2">
      <c r="A66" s="27"/>
      <c r="B66" s="31" t="s">
        <v>94</v>
      </c>
      <c r="C66" s="170"/>
      <c r="D66" s="170"/>
    </row>
    <row r="67" spans="1:4" s="26" customFormat="1" ht="12" x14ac:dyDescent="0.2">
      <c r="A67" s="27"/>
      <c r="B67" s="31" t="s">
        <v>650</v>
      </c>
      <c r="C67" s="170"/>
      <c r="D67" s="170"/>
    </row>
    <row r="68" spans="1:4" s="26" customFormat="1" ht="12" x14ac:dyDescent="0.2">
      <c r="A68" s="27"/>
      <c r="B68" s="31" t="s">
        <v>680</v>
      </c>
      <c r="C68" s="170"/>
      <c r="D68" s="170"/>
    </row>
    <row r="69" spans="1:4" s="26" customFormat="1" ht="12" x14ac:dyDescent="0.2">
      <c r="A69" s="27"/>
      <c r="B69" s="31" t="s">
        <v>167</v>
      </c>
      <c r="C69" s="170"/>
      <c r="D69" s="170"/>
    </row>
    <row r="70" spans="1:4" s="26" customFormat="1" ht="12" x14ac:dyDescent="0.2">
      <c r="A70" s="27"/>
      <c r="B70" s="31" t="s">
        <v>168</v>
      </c>
      <c r="C70" s="170"/>
      <c r="D70" s="170"/>
    </row>
    <row r="71" spans="1:4" s="26" customFormat="1" ht="12" x14ac:dyDescent="0.2">
      <c r="A71" s="27"/>
      <c r="B71" s="31" t="s">
        <v>527</v>
      </c>
      <c r="C71" s="170"/>
      <c r="D71" s="170"/>
    </row>
    <row r="72" spans="1:4" ht="15" x14ac:dyDescent="0.25">
      <c r="B72" s="141" t="s">
        <v>205</v>
      </c>
      <c r="C72" s="219"/>
      <c r="D72" s="220"/>
    </row>
    <row r="73" spans="1:4" ht="15" x14ac:dyDescent="0.25">
      <c r="B73" s="141" t="s">
        <v>179</v>
      </c>
      <c r="C73" s="219"/>
      <c r="D73" s="220"/>
    </row>
    <row r="74" spans="1:4" s="26" customFormat="1" ht="12" x14ac:dyDescent="0.2">
      <c r="A74" s="27"/>
      <c r="B74" s="31" t="s">
        <v>873</v>
      </c>
      <c r="C74" s="170"/>
      <c r="D74" s="170"/>
    </row>
    <row r="75" spans="1:4" s="26" customFormat="1" ht="12" x14ac:dyDescent="0.2">
      <c r="A75" s="27"/>
      <c r="B75" s="31" t="s">
        <v>94</v>
      </c>
      <c r="C75" s="170"/>
      <c r="D75" s="170"/>
    </row>
    <row r="76" spans="1:4" s="26" customFormat="1" ht="12" x14ac:dyDescent="0.2">
      <c r="A76" s="27"/>
      <c r="B76" s="31" t="s">
        <v>166</v>
      </c>
      <c r="C76" s="170"/>
      <c r="D76" s="170"/>
    </row>
    <row r="77" spans="1:4" s="26" customFormat="1" ht="12" x14ac:dyDescent="0.2">
      <c r="A77" s="27"/>
      <c r="B77" s="31" t="s">
        <v>167</v>
      </c>
      <c r="C77" s="170"/>
      <c r="D77" s="170"/>
    </row>
    <row r="78" spans="1:4" s="26" customFormat="1" ht="12" x14ac:dyDescent="0.2">
      <c r="A78" s="27"/>
      <c r="B78" s="31" t="s">
        <v>181</v>
      </c>
      <c r="C78" s="170"/>
      <c r="D78" s="170"/>
    </row>
    <row r="79" spans="1:4" s="26" customFormat="1" ht="12" x14ac:dyDescent="0.2">
      <c r="A79" s="27"/>
      <c r="B79" s="31" t="s">
        <v>527</v>
      </c>
      <c r="C79" s="170"/>
      <c r="D79" s="170"/>
    </row>
    <row r="80" spans="1:4" s="26" customFormat="1" ht="12" x14ac:dyDescent="0.2">
      <c r="A80" s="27"/>
      <c r="B80" s="31" t="s">
        <v>189</v>
      </c>
      <c r="C80" s="170"/>
      <c r="D80" s="170"/>
    </row>
    <row r="81" spans="1:4" ht="15" x14ac:dyDescent="0.25">
      <c r="B81" s="141" t="s">
        <v>744</v>
      </c>
      <c r="C81" s="219"/>
      <c r="D81" s="220"/>
    </row>
    <row r="82" spans="1:4" s="26" customFormat="1" ht="12" x14ac:dyDescent="0.2">
      <c r="A82" s="27"/>
      <c r="B82" s="31" t="s">
        <v>873</v>
      </c>
      <c r="C82" s="170"/>
      <c r="D82" s="170"/>
    </row>
    <row r="83" spans="1:4" s="26" customFormat="1" ht="12" x14ac:dyDescent="0.2">
      <c r="A83" s="27"/>
      <c r="B83" s="31" t="s">
        <v>94</v>
      </c>
      <c r="C83" s="170"/>
      <c r="D83" s="170"/>
    </row>
    <row r="84" spans="1:4" s="26" customFormat="1" ht="12" x14ac:dyDescent="0.2">
      <c r="A84" s="27"/>
      <c r="B84" s="31" t="s">
        <v>166</v>
      </c>
      <c r="C84" s="170"/>
      <c r="D84" s="170"/>
    </row>
    <row r="85" spans="1:4" s="26" customFormat="1" ht="12" x14ac:dyDescent="0.2">
      <c r="A85" s="27"/>
      <c r="B85" s="31" t="s">
        <v>167</v>
      </c>
      <c r="C85" s="170"/>
      <c r="D85" s="170"/>
    </row>
    <row r="86" spans="1:4" s="26" customFormat="1" ht="12" x14ac:dyDescent="0.2">
      <c r="A86" s="27"/>
      <c r="B86" s="31" t="s">
        <v>181</v>
      </c>
      <c r="C86" s="170"/>
      <c r="D86" s="170"/>
    </row>
    <row r="87" spans="1:4" s="26" customFormat="1" ht="12" x14ac:dyDescent="0.2">
      <c r="A87" s="27"/>
      <c r="B87" s="31" t="s">
        <v>527</v>
      </c>
      <c r="C87" s="170"/>
      <c r="D87" s="170"/>
    </row>
    <row r="88" spans="1:4" s="26" customFormat="1" ht="12" x14ac:dyDescent="0.2">
      <c r="A88" s="27"/>
      <c r="B88" s="31" t="s">
        <v>189</v>
      </c>
      <c r="C88" s="170"/>
      <c r="D88" s="170"/>
    </row>
    <row r="89" spans="1:4" ht="15" x14ac:dyDescent="0.25">
      <c r="B89" s="141" t="s">
        <v>805</v>
      </c>
      <c r="C89" s="219"/>
      <c r="D89" s="220"/>
    </row>
    <row r="90" spans="1:4" ht="15" x14ac:dyDescent="0.25">
      <c r="B90" s="141" t="s">
        <v>196</v>
      </c>
      <c r="C90" s="219"/>
      <c r="D90" s="220"/>
    </row>
    <row r="91" spans="1:4" s="26" customFormat="1" ht="12" x14ac:dyDescent="0.2">
      <c r="A91" s="27"/>
      <c r="B91" s="31" t="s">
        <v>75</v>
      </c>
      <c r="C91" s="170"/>
      <c r="D91" s="170"/>
    </row>
    <row r="92" spans="1:4" s="26" customFormat="1" ht="12" x14ac:dyDescent="0.2">
      <c r="A92" s="27"/>
      <c r="B92" s="31" t="s">
        <v>197</v>
      </c>
      <c r="C92" s="170"/>
      <c r="D92" s="170"/>
    </row>
    <row r="93" spans="1:4" s="26" customFormat="1" ht="12" x14ac:dyDescent="0.2">
      <c r="A93" s="27"/>
      <c r="B93" s="31" t="s">
        <v>681</v>
      </c>
      <c r="C93" s="170"/>
      <c r="D93" s="170"/>
    </row>
    <row r="94" spans="1:4" s="26" customFormat="1" ht="12" x14ac:dyDescent="0.2">
      <c r="A94" s="27"/>
      <c r="B94" s="31" t="s">
        <v>637</v>
      </c>
      <c r="C94" s="170"/>
      <c r="D94" s="170"/>
    </row>
    <row r="95" spans="1:4" s="26" customFormat="1" ht="12" x14ac:dyDescent="0.2">
      <c r="A95" s="27"/>
      <c r="B95" s="31" t="s">
        <v>638</v>
      </c>
      <c r="C95" s="170"/>
      <c r="D95" s="170"/>
    </row>
    <row r="96" spans="1:4" s="26" customFormat="1" ht="12" x14ac:dyDescent="0.2">
      <c r="A96" s="27"/>
      <c r="B96" s="31" t="s">
        <v>167</v>
      </c>
      <c r="C96" s="170"/>
      <c r="D96" s="170"/>
    </row>
    <row r="97" spans="1:4" ht="15" x14ac:dyDescent="0.25">
      <c r="B97" s="141" t="s">
        <v>745</v>
      </c>
      <c r="C97" s="219"/>
      <c r="D97" s="220"/>
    </row>
    <row r="98" spans="1:4" s="26" customFormat="1" ht="12" x14ac:dyDescent="0.2">
      <c r="A98" s="27"/>
      <c r="B98" s="31" t="s">
        <v>75</v>
      </c>
      <c r="C98" s="170"/>
      <c r="D98" s="170"/>
    </row>
    <row r="99" spans="1:4" s="26" customFormat="1" ht="12" x14ac:dyDescent="0.2">
      <c r="A99" s="27"/>
      <c r="B99" s="31" t="s">
        <v>197</v>
      </c>
      <c r="C99" s="170"/>
      <c r="D99" s="170"/>
    </row>
    <row r="100" spans="1:4" s="26" customFormat="1" ht="12" x14ac:dyDescent="0.2">
      <c r="A100" s="27"/>
      <c r="B100" s="31" t="s">
        <v>681</v>
      </c>
      <c r="C100" s="170"/>
      <c r="D100" s="170"/>
    </row>
    <row r="101" spans="1:4" s="26" customFormat="1" ht="12" x14ac:dyDescent="0.2">
      <c r="A101" s="27"/>
      <c r="B101" s="31" t="s">
        <v>637</v>
      </c>
      <c r="C101" s="170"/>
      <c r="D101" s="170"/>
    </row>
    <row r="102" spans="1:4" s="26" customFormat="1" ht="12" x14ac:dyDescent="0.2">
      <c r="A102" s="27"/>
      <c r="B102" s="31" t="s">
        <v>638</v>
      </c>
      <c r="C102" s="170"/>
      <c r="D102" s="170"/>
    </row>
    <row r="103" spans="1:4" s="26" customFormat="1" ht="12" x14ac:dyDescent="0.2">
      <c r="A103" s="27"/>
      <c r="B103" s="31" t="s">
        <v>167</v>
      </c>
      <c r="C103" s="170"/>
      <c r="D103" s="170"/>
    </row>
    <row r="104" spans="1:4" ht="15" x14ac:dyDescent="0.25">
      <c r="B104" s="141" t="s">
        <v>669</v>
      </c>
      <c r="C104" s="219"/>
      <c r="D104" s="220"/>
    </row>
    <row r="105" spans="1:4" s="26" customFormat="1" ht="12" x14ac:dyDescent="0.2">
      <c r="A105" s="27"/>
      <c r="B105" s="268" t="s">
        <v>670</v>
      </c>
      <c r="C105" s="253"/>
      <c r="D105" s="254"/>
    </row>
    <row r="106" spans="1:4" s="26" customFormat="1" ht="12" x14ac:dyDescent="0.2">
      <c r="A106" s="27"/>
      <c r="B106" s="268"/>
      <c r="C106" s="255"/>
      <c r="D106" s="256"/>
    </row>
    <row r="107" spans="1:4" s="26" customFormat="1" ht="12" x14ac:dyDescent="0.2">
      <c r="A107" s="27"/>
      <c r="B107" s="268"/>
      <c r="C107" s="257"/>
      <c r="D107" s="258"/>
    </row>
    <row r="108" spans="1:4" x14ac:dyDescent="0.2">
      <c r="B108" s="4"/>
    </row>
    <row r="109" spans="1:4" x14ac:dyDescent="0.2">
      <c r="B109" s="4"/>
    </row>
    <row r="110" spans="1:4" x14ac:dyDescent="0.2">
      <c r="B110" s="4"/>
    </row>
    <row r="111" spans="1:4" x14ac:dyDescent="0.2">
      <c r="B111" s="4"/>
    </row>
    <row r="112" spans="1:4" x14ac:dyDescent="0.2">
      <c r="B112" s="4"/>
    </row>
    <row r="113" spans="2:2" x14ac:dyDescent="0.2">
      <c r="B113" s="4"/>
    </row>
    <row r="114" spans="2:2" x14ac:dyDescent="0.2">
      <c r="B114" s="4"/>
    </row>
    <row r="115" spans="2:2" x14ac:dyDescent="0.2">
      <c r="B115" s="4"/>
    </row>
    <row r="116" spans="2:2" x14ac:dyDescent="0.2">
      <c r="B116" s="4"/>
    </row>
    <row r="117" spans="2:2" x14ac:dyDescent="0.2">
      <c r="B117" s="4"/>
    </row>
    <row r="118" spans="2:2" x14ac:dyDescent="0.2">
      <c r="B118" s="4"/>
    </row>
    <row r="119" spans="2:2" x14ac:dyDescent="0.2">
      <c r="B119" s="4"/>
    </row>
    <row r="120" spans="2:2" x14ac:dyDescent="0.2">
      <c r="B120" s="4"/>
    </row>
    <row r="121" spans="2:2" x14ac:dyDescent="0.2">
      <c r="B121" s="4"/>
    </row>
    <row r="122" spans="2:2" x14ac:dyDescent="0.2">
      <c r="B122" s="4"/>
    </row>
    <row r="123" spans="2:2" x14ac:dyDescent="0.2">
      <c r="B123" s="4"/>
    </row>
    <row r="124" spans="2:2" x14ac:dyDescent="0.2">
      <c r="B124" s="4"/>
    </row>
    <row r="125" spans="2:2" x14ac:dyDescent="0.2">
      <c r="B125" s="4"/>
    </row>
  </sheetData>
  <sheetProtection algorithmName="SHA-512" hashValue="PhJv+mxXaOls335WYyBVLolRFCsrzCyTtJp3If47tQGs2DUpq32dwx6E/RaOPEvuKXwYbwRAC+xSknpS+wDOIA==" saltValue="0Rs7ugprSTMhmgv2Xo560w==" spinCount="100000" sheet="1" objects="1" scenarios="1" formatColumns="0" formatRows="0" insertRows="0"/>
  <mergeCells count="9">
    <mergeCell ref="C105:D107"/>
    <mergeCell ref="B2:D2"/>
    <mergeCell ref="B4:D4"/>
    <mergeCell ref="B3:D3"/>
    <mergeCell ref="B105:B107"/>
    <mergeCell ref="B9:C9"/>
    <mergeCell ref="B52:C52"/>
    <mergeCell ref="B49:C49"/>
    <mergeCell ref="B44:C44"/>
  </mergeCells>
  <dataValidations count="1">
    <dataValidation type="list" allowBlank="1" showInputMessage="1" showErrorMessage="1" sqref="C79 C87" xr:uid="{436DED40-A6A2-4D42-8C3F-529CCC523D2B}">
      <formula1>DD_Distribution_CentralDistributionTypeCooling</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CC36300A-2CC8-45A0-94DB-FBAA76239EFB}">
          <x14:formula1>
            <xm:f>'Data Validation'!$B$4:$B$8</xm:f>
          </x14:formula1>
          <xm:sqref>C33</xm:sqref>
        </x14:dataValidation>
        <x14:dataValidation type="list" allowBlank="1" showInputMessage="1" showErrorMessage="1" xr:uid="{2A72D96A-66DD-4F41-AFDB-89F570D22D65}">
          <x14:formula1>
            <xm:f>'Data Validation'!$C$4:$C$11</xm:f>
          </x14:formula1>
          <xm:sqref>C37</xm:sqref>
        </x14:dataValidation>
        <x14:dataValidation type="list" allowBlank="1" showInputMessage="1" showErrorMessage="1" xr:uid="{94A2297E-CA7D-4029-9699-8EEFF61AB7EC}">
          <x14:formula1>
            <xm:f>'Data Validation'!$D$4:$D$14</xm:f>
          </x14:formula1>
          <xm:sqref>C38</xm:sqref>
        </x14:dataValidation>
        <x14:dataValidation type="list" allowBlank="1" showInputMessage="1" showErrorMessage="1" xr:uid="{A0547398-BF03-47BD-83DF-F25A0F1EF58B}">
          <x14:formula1>
            <xm:f>'Data Validation'!$E$4:$E$6</xm:f>
          </x14:formula1>
          <xm:sqref>C40</xm:sqref>
        </x14:dataValidation>
        <x14:dataValidation type="list" allowBlank="1" showInputMessage="1" showErrorMessage="1" xr:uid="{75F80A8F-F543-408F-A6EF-1CDBB7D36E92}">
          <x14:formula1>
            <xm:f>'Data Validation'!$F$4:$F$6</xm:f>
          </x14:formula1>
          <xm:sqref>C42</xm:sqref>
        </x14:dataValidation>
        <x14:dataValidation type="list" allowBlank="1" showInputMessage="1" showErrorMessage="1" xr:uid="{4C32F8F0-0DEF-4524-83B7-310B9EE074AF}">
          <x14:formula1>
            <xm:f>'Data Validation'!$G$4:$G$5</xm:f>
          </x14:formula1>
          <xm:sqref>C53 C20 C50</xm:sqref>
        </x14:dataValidation>
        <x14:dataValidation type="list" allowBlank="1" showInputMessage="1" showErrorMessage="1" xr:uid="{C986A4C3-EC0E-4E7D-B306-E96E1604884D}">
          <x14:formula1>
            <xm:f>'Data Validation'!$I$4:$I$14</xm:f>
          </x14:formula1>
          <xm:sqref>C58 C66</xm:sqref>
        </x14:dataValidation>
        <x14:dataValidation type="list" allowBlank="1" showInputMessage="1" showErrorMessage="1" xr:uid="{44897F82-97B1-4028-BB1C-B048D1220660}">
          <x14:formula1>
            <xm:f>'Data Validation'!$J$4:$J$7</xm:f>
          </x14:formula1>
          <xm:sqref>C61 C69</xm:sqref>
        </x14:dataValidation>
        <x14:dataValidation type="list" allowBlank="1" showInputMessage="1" showErrorMessage="1" xr:uid="{95F7AA9A-3F33-407E-BC8B-842231C063F0}">
          <x14:formula1>
            <xm:f>'Data Validation'!$K$4:$K$10</xm:f>
          </x14:formula1>
          <xm:sqref>C62 C70</xm:sqref>
        </x14:dataValidation>
        <x14:dataValidation type="list" allowBlank="1" showInputMessage="1" showErrorMessage="1" xr:uid="{0CD705F9-D859-4824-8C97-8C6D3D91620A}">
          <x14:formula1>
            <xm:f>'Data Validation'!$L$4:$L$13</xm:f>
          </x14:formula1>
          <xm:sqref>C63 C71</xm:sqref>
        </x14:dataValidation>
        <x14:dataValidation type="list" allowBlank="1" showInputMessage="1" showErrorMessage="1" xr:uid="{6F26BDE5-BCA9-4367-B374-391B3E8D5C62}">
          <x14:formula1>
            <xm:f>'Data Validation'!$M$4:$M$10</xm:f>
          </x14:formula1>
          <xm:sqref>C74 C82</xm:sqref>
        </x14:dataValidation>
        <x14:dataValidation type="list" allowBlank="1" showInputMessage="1" showErrorMessage="1" xr:uid="{E26509D8-107D-4801-8920-ECA55F3292F6}">
          <x14:formula1>
            <xm:f>'Data Validation'!$N$4:$N$13</xm:f>
          </x14:formula1>
          <xm:sqref>C75 C83</xm:sqref>
        </x14:dataValidation>
        <x14:dataValidation type="list" allowBlank="1" showInputMessage="1" showErrorMessage="1" xr:uid="{D83ADCAB-3339-449C-B99A-87C0CED25EA4}">
          <x14:formula1>
            <xm:f>'Data Validation'!$O$4:$O$7</xm:f>
          </x14:formula1>
          <xm:sqref>C77 C85</xm:sqref>
        </x14:dataValidation>
        <x14:dataValidation type="list" allowBlank="1" showInputMessage="1" showErrorMessage="1" xr:uid="{33972465-5E00-42FE-A062-C30152578AD7}">
          <x14:formula1>
            <xm:f>'Data Validation'!$P$4:$P$8</xm:f>
          </x14:formula1>
          <xm:sqref>C78 C86</xm:sqref>
        </x14:dataValidation>
        <x14:dataValidation type="list" allowBlank="1" showInputMessage="1" showErrorMessage="1" xr:uid="{495757BA-CC67-45DE-A25A-C86CA2BEF6DA}">
          <x14:formula1>
            <xm:f>'Data Validation'!$Q$4:$Q$6</xm:f>
          </x14:formula1>
          <xm:sqref>C80 C88</xm:sqref>
        </x14:dataValidation>
        <x14:dataValidation type="list" allowBlank="1" showInputMessage="1" showErrorMessage="1" xr:uid="{D0788785-592E-4A3B-8024-1800EE962C50}">
          <x14:formula1>
            <xm:f>'Data Validation'!$R$4:$R$6</xm:f>
          </x14:formula1>
          <xm:sqref>C91 C98</xm:sqref>
        </x14:dataValidation>
        <x14:dataValidation type="list" allowBlank="1" showInputMessage="1" showErrorMessage="1" xr:uid="{9542A9D2-60CA-40E9-9AD1-98D25FF8A8B0}">
          <x14:formula1>
            <xm:f>'Data Validation'!$S$4:$S$9</xm:f>
          </x14:formula1>
          <xm:sqref>C92 C99</xm:sqref>
        </x14:dataValidation>
        <x14:dataValidation type="list" allowBlank="1" showInputMessage="1" showErrorMessage="1" xr:uid="{55F2CFB4-D9D0-49F4-A6A8-B613B48B404F}">
          <x14:formula1>
            <xm:f>'Data Validation'!$T$4:$T$11</xm:f>
          </x14:formula1>
          <xm:sqref>C93 C100</xm:sqref>
        </x14:dataValidation>
        <x14:dataValidation type="list" allowBlank="1" showInputMessage="1" showErrorMessage="1" xr:uid="{23918A36-78B0-4E56-ACC2-B0B566B385C9}">
          <x14:formula1>
            <xm:f>'Data Validation'!$U$4:$U$10</xm:f>
          </x14:formula1>
          <xm:sqref>C96 C103</xm:sqref>
        </x14:dataValidation>
        <x14:dataValidation type="list" allowBlank="1" showInputMessage="1" showErrorMessage="1" xr:uid="{4B8FDDFE-0321-431A-A02B-7A40AD2667DD}">
          <x14:formula1>
            <xm:f>'Data Validation'!$B$18:$B$79</xm:f>
          </x14:formula1>
          <xm:sqref>C15</xm:sqref>
        </x14:dataValidation>
        <x14:dataValidation type="list" allowBlank="1" showInputMessage="1" showErrorMessage="1" xr:uid="{770BDA73-9788-4AE1-93FE-3A78BE3510D6}">
          <x14:formula1>
            <xm:f>'Data Validation'!$V$4:$V$6</xm:f>
          </x14:formula1>
          <xm:sqref>C95 C102</xm:sqref>
        </x14:dataValidation>
        <x14:dataValidation type="list" allowBlank="1" showInputMessage="1" showErrorMessage="1" xr:uid="{42344E5C-3C61-4D0B-96EF-F5A81E81341B}">
          <x14:formula1>
            <xm:f>'Data Validation'!$W$4:$W$6</xm:f>
          </x14:formula1>
          <xm:sqref>C59 C67</xm:sqref>
        </x14:dataValidation>
        <x14:dataValidation type="list" allowBlank="1" showInputMessage="1" showErrorMessage="1" xr:uid="{67BB4100-1960-4467-B3EF-CB9552238E9D}">
          <x14:formula1>
            <xm:f>'Data Validation'!$H$4:$H$10</xm:f>
          </x14:formula1>
          <xm:sqref>C57 C65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284E-0784-483A-B4CE-DE8E9C485D52}">
  <sheetPr codeName="Sheet21">
    <tabColor theme="9" tint="0.39997558519241921"/>
  </sheetPr>
  <dimension ref="B2:E47"/>
  <sheetViews>
    <sheetView showGridLines="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795</v>
      </c>
      <c r="C2" s="485"/>
      <c r="D2" s="485"/>
    </row>
    <row r="3" spans="2:5" x14ac:dyDescent="0.2">
      <c r="B3" s="133" t="s">
        <v>796</v>
      </c>
      <c r="C3" s="486"/>
      <c r="D3" s="486"/>
    </row>
    <row r="4" spans="2:5" x14ac:dyDescent="0.2">
      <c r="B4" s="133" t="s">
        <v>798</v>
      </c>
      <c r="C4" s="486"/>
      <c r="D4" s="486"/>
    </row>
    <row r="5" spans="2:5" x14ac:dyDescent="0.2">
      <c r="B5" s="133" t="s">
        <v>799</v>
      </c>
      <c r="C5" s="486"/>
      <c r="D5" s="486"/>
    </row>
    <row r="6" spans="2:5" ht="15" x14ac:dyDescent="0.25">
      <c r="B6" s="133" t="s">
        <v>797</v>
      </c>
      <c r="C6" s="486"/>
      <c r="D6" s="487"/>
    </row>
    <row r="7" spans="2:5" ht="15" x14ac:dyDescent="0.25">
      <c r="B7" s="133" t="s">
        <v>792</v>
      </c>
      <c r="C7" s="486"/>
      <c r="D7" s="487"/>
    </row>
    <row r="8" spans="2:5" x14ac:dyDescent="0.2">
      <c r="B8" s="488" t="s">
        <v>793</v>
      </c>
      <c r="C8" s="486"/>
      <c r="D8" s="486"/>
    </row>
    <row r="9" spans="2:5" x14ac:dyDescent="0.2">
      <c r="B9" s="488"/>
      <c r="C9" s="486"/>
      <c r="D9" s="486"/>
    </row>
    <row r="10" spans="2:5" x14ac:dyDescent="0.2">
      <c r="B10" s="488"/>
      <c r="C10" s="486"/>
      <c r="D10" s="486"/>
    </row>
    <row r="12" spans="2:5" x14ac:dyDescent="0.2">
      <c r="B12" s="483" t="s">
        <v>596</v>
      </c>
      <c r="C12" s="479" t="s">
        <v>597</v>
      </c>
      <c r="D12" s="481" t="s">
        <v>598</v>
      </c>
      <c r="E12" s="477" t="s">
        <v>599</v>
      </c>
    </row>
    <row r="13" spans="2:5" x14ac:dyDescent="0.2">
      <c r="B13" s="484"/>
      <c r="C13" s="480"/>
      <c r="D13" s="482"/>
      <c r="E13" s="478"/>
    </row>
    <row r="14" spans="2:5" x14ac:dyDescent="0.2">
      <c r="B14" s="14" t="s">
        <v>601</v>
      </c>
      <c r="C14" s="128"/>
      <c r="D14" s="127"/>
      <c r="E14" s="131"/>
    </row>
    <row r="15" spans="2:5" x14ac:dyDescent="0.2">
      <c r="B15" s="14"/>
      <c r="C15" s="128"/>
      <c r="D15" s="127"/>
      <c r="E15" s="126"/>
    </row>
    <row r="16" spans="2:5" x14ac:dyDescent="0.2">
      <c r="B16" s="14"/>
      <c r="C16" s="128"/>
      <c r="D16" s="127"/>
      <c r="E16" s="126"/>
    </row>
    <row r="17" spans="2:5" x14ac:dyDescent="0.2">
      <c r="B17" s="14"/>
      <c r="C17" s="128"/>
      <c r="D17" s="127"/>
      <c r="E17" s="126"/>
    </row>
    <row r="18" spans="2:5" x14ac:dyDescent="0.2">
      <c r="B18" s="15"/>
      <c r="C18" s="129"/>
      <c r="D18" s="127"/>
      <c r="E18" s="132"/>
    </row>
    <row r="19" spans="2:5" ht="14.1" customHeight="1" x14ac:dyDescent="0.2">
      <c r="B19" s="483" t="s">
        <v>1134</v>
      </c>
      <c r="C19" s="479" t="s">
        <v>597</v>
      </c>
      <c r="D19" s="481" t="s">
        <v>598</v>
      </c>
      <c r="E19" s="477" t="s">
        <v>599</v>
      </c>
    </row>
    <row r="20" spans="2:5" x14ac:dyDescent="0.2">
      <c r="B20" s="484"/>
      <c r="C20" s="480"/>
      <c r="D20" s="482"/>
      <c r="E20" s="478"/>
    </row>
    <row r="21" spans="2:5" x14ac:dyDescent="0.2">
      <c r="B21" s="15" t="s">
        <v>800</v>
      </c>
      <c r="C21" s="130"/>
      <c r="D21" s="127"/>
      <c r="E21" s="126"/>
    </row>
    <row r="22" spans="2:5" x14ac:dyDescent="0.2">
      <c r="B22" s="16"/>
      <c r="C22" s="130"/>
      <c r="D22" s="127"/>
      <c r="E22" s="126"/>
    </row>
    <row r="23" spans="2:5" x14ac:dyDescent="0.2">
      <c r="B23" s="16"/>
      <c r="C23" s="130"/>
      <c r="D23" s="127"/>
      <c r="E23" s="126"/>
    </row>
    <row r="24" spans="2:5" x14ac:dyDescent="0.2">
      <c r="B24" s="162"/>
      <c r="C24" s="185"/>
      <c r="D24" s="158"/>
      <c r="E24" s="185"/>
    </row>
    <row r="25" spans="2:5" ht="15" customHeight="1" x14ac:dyDescent="0.2">
      <c r="B25" s="483" t="s">
        <v>1135</v>
      </c>
      <c r="C25" s="479" t="s">
        <v>597</v>
      </c>
      <c r="D25" s="481" t="s">
        <v>598</v>
      </c>
      <c r="E25" s="477" t="s">
        <v>599</v>
      </c>
    </row>
    <row r="26" spans="2:5" x14ac:dyDescent="0.2">
      <c r="B26" s="484"/>
      <c r="C26" s="480"/>
      <c r="D26" s="482"/>
      <c r="E26" s="478"/>
    </row>
    <row r="27" spans="2:5" x14ac:dyDescent="0.2">
      <c r="B27" s="15" t="s">
        <v>800</v>
      </c>
      <c r="C27" s="130"/>
      <c r="D27" s="127"/>
      <c r="E27" s="126"/>
    </row>
    <row r="28" spans="2:5" x14ac:dyDescent="0.2">
      <c r="B28" s="16"/>
      <c r="C28" s="130"/>
      <c r="D28" s="127"/>
      <c r="E28" s="126"/>
    </row>
    <row r="29" spans="2:5" x14ac:dyDescent="0.2">
      <c r="B29" s="16"/>
      <c r="C29" s="130"/>
      <c r="D29" s="127"/>
      <c r="E29" s="126"/>
    </row>
    <row r="30" spans="2:5" x14ac:dyDescent="0.2">
      <c r="B30" s="15"/>
      <c r="C30" s="130"/>
      <c r="D30" s="127"/>
      <c r="E30" s="126"/>
    </row>
    <row r="31" spans="2:5" x14ac:dyDescent="0.2">
      <c r="B31" s="483" t="s">
        <v>884</v>
      </c>
      <c r="C31" s="479" t="s">
        <v>597</v>
      </c>
      <c r="D31" s="481" t="s">
        <v>598</v>
      </c>
      <c r="E31" s="477" t="s">
        <v>599</v>
      </c>
    </row>
    <row r="32" spans="2:5" x14ac:dyDescent="0.2">
      <c r="B32" s="484"/>
      <c r="C32" s="480"/>
      <c r="D32" s="482"/>
      <c r="E32" s="478"/>
    </row>
    <row r="33" spans="2:5" x14ac:dyDescent="0.2">
      <c r="B33" s="15"/>
      <c r="C33" s="130"/>
      <c r="D33" s="127"/>
      <c r="E33" s="126"/>
    </row>
    <row r="34" spans="2:5" x14ac:dyDescent="0.2">
      <c r="B34" s="16"/>
      <c r="C34" s="130"/>
      <c r="D34" s="127"/>
      <c r="E34" s="126"/>
    </row>
    <row r="35" spans="2:5" x14ac:dyDescent="0.2">
      <c r="B35" s="16"/>
      <c r="C35" s="130"/>
      <c r="D35" s="127"/>
      <c r="E35" s="126"/>
    </row>
    <row r="36" spans="2:5" x14ac:dyDescent="0.2">
      <c r="B36" s="15"/>
      <c r="C36" s="130"/>
      <c r="D36" s="127"/>
      <c r="E36" s="126"/>
    </row>
    <row r="37" spans="2:5" x14ac:dyDescent="0.2">
      <c r="B37" s="15"/>
      <c r="C37" s="130"/>
      <c r="D37" s="127"/>
      <c r="E37" s="126"/>
    </row>
    <row r="38" spans="2:5" x14ac:dyDescent="0.2">
      <c r="B38" s="15"/>
      <c r="C38" s="130"/>
      <c r="D38" s="127"/>
      <c r="E38" s="126"/>
    </row>
    <row r="39" spans="2:5" x14ac:dyDescent="0.2">
      <c r="B39" s="15"/>
      <c r="C39" s="130"/>
      <c r="D39" s="127"/>
      <c r="E39" s="126"/>
    </row>
    <row r="40" spans="2:5" x14ac:dyDescent="0.2">
      <c r="B40" s="15"/>
      <c r="C40" s="130"/>
      <c r="D40" s="127"/>
      <c r="E40" s="126"/>
    </row>
    <row r="41" spans="2:5" x14ac:dyDescent="0.2">
      <c r="B41" s="15"/>
      <c r="C41" s="130"/>
      <c r="D41" s="127"/>
      <c r="E41" s="126"/>
    </row>
    <row r="42" spans="2:5" x14ac:dyDescent="0.2">
      <c r="B42" s="15"/>
      <c r="C42" s="130"/>
      <c r="D42" s="127"/>
      <c r="E42" s="126"/>
    </row>
    <row r="43" spans="2:5" x14ac:dyDescent="0.2">
      <c r="B43" s="15"/>
      <c r="C43" s="130"/>
      <c r="D43" s="127"/>
      <c r="E43" s="126"/>
    </row>
    <row r="44" spans="2:5" x14ac:dyDescent="0.2">
      <c r="B44" s="15"/>
      <c r="C44" s="130"/>
      <c r="D44" s="127"/>
      <c r="E44" s="126"/>
    </row>
    <row r="45" spans="2:5" x14ac:dyDescent="0.2">
      <c r="B45" s="15"/>
      <c r="C45" s="130"/>
      <c r="D45" s="127"/>
      <c r="E45" s="126"/>
    </row>
    <row r="46" spans="2:5" x14ac:dyDescent="0.2">
      <c r="B46" s="15"/>
      <c r="C46" s="130"/>
      <c r="D46" s="127"/>
      <c r="E46" s="126"/>
    </row>
    <row r="47" spans="2:5" x14ac:dyDescent="0.2">
      <c r="B47" s="15"/>
      <c r="C47" s="130"/>
      <c r="D47" s="127"/>
      <c r="E47" s="126"/>
    </row>
  </sheetData>
  <sheetProtection algorithmName="SHA-512" hashValue="3O95488UZnHLToC/PjCch67oN8PSVkOo5bduZD3d+pj1nmwxVhCPiYxdknb3DB6szuceLnbCN43jeZ7mtOVU4A==" saltValue="Ylt0cuqGDJ42K7whyQdtpQ==" spinCount="100000" sheet="1" objects="1" scenarios="1" formatColumns="0" formatRows="0" insertRows="0"/>
  <mergeCells count="24">
    <mergeCell ref="B31:B32"/>
    <mergeCell ref="C31:C32"/>
    <mergeCell ref="D31:D32"/>
    <mergeCell ref="E31:E32"/>
    <mergeCell ref="B2:D2"/>
    <mergeCell ref="C3:D3"/>
    <mergeCell ref="C6:D6"/>
    <mergeCell ref="C7:D7"/>
    <mergeCell ref="B8:B10"/>
    <mergeCell ref="C8:D10"/>
    <mergeCell ref="B25:B26"/>
    <mergeCell ref="C25:C26"/>
    <mergeCell ref="D25:D26"/>
    <mergeCell ref="E25:E26"/>
    <mergeCell ref="C4:D4"/>
    <mergeCell ref="C5:D5"/>
    <mergeCell ref="E12:E13"/>
    <mergeCell ref="B19:B20"/>
    <mergeCell ref="C19:C20"/>
    <mergeCell ref="D19:D20"/>
    <mergeCell ref="E19:E20"/>
    <mergeCell ref="B12:B13"/>
    <mergeCell ref="C12:C13"/>
    <mergeCell ref="D12:D13"/>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9FFE1A6-E733-4829-A9B0-000FD8C548E2}">
          <x14:formula1>
            <xm:f>'Data Validation'!$B$135:$B$137</xm:f>
          </x14:formula1>
          <xm:sqref>C7:D7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D9E3-66BC-4A49-B6C3-555E4D25EF55}">
  <sheetPr codeName="Sheet7"/>
  <dimension ref="B2:AK137"/>
  <sheetViews>
    <sheetView workbookViewId="0"/>
  </sheetViews>
  <sheetFormatPr defaultColWidth="35.28515625" defaultRowHeight="14.25" x14ac:dyDescent="0.2"/>
  <cols>
    <col min="1" max="1" width="2.7109375" style="3" customWidth="1"/>
    <col min="2" max="2" width="34.42578125" style="3" bestFit="1" customWidth="1"/>
    <col min="3" max="3" width="12.140625" style="3" bestFit="1" customWidth="1"/>
    <col min="4" max="4" width="18.7109375" style="3" customWidth="1"/>
    <col min="5" max="5" width="13.7109375" style="3" customWidth="1"/>
    <col min="6" max="6" width="26.42578125" style="3" bestFit="1" customWidth="1"/>
    <col min="7" max="7" width="16.85546875" style="3" bestFit="1" customWidth="1"/>
    <col min="8" max="8" width="14.7109375" style="3" bestFit="1" customWidth="1"/>
    <col min="9" max="9" width="20.140625" style="3" customWidth="1"/>
    <col min="10" max="10" width="15.42578125" style="3" bestFit="1" customWidth="1"/>
    <col min="11" max="11" width="19" style="3" bestFit="1" customWidth="1"/>
    <col min="12" max="12" width="21" style="3" bestFit="1" customWidth="1"/>
    <col min="13" max="13" width="34.28515625" style="3" bestFit="1" customWidth="1"/>
    <col min="14" max="14" width="34.7109375" style="3" bestFit="1" customWidth="1"/>
    <col min="15" max="15" width="21.140625" style="3" bestFit="1" customWidth="1"/>
    <col min="16" max="16" width="31.42578125" style="3" bestFit="1" customWidth="1"/>
    <col min="17" max="17" width="29.42578125" style="3" bestFit="1" customWidth="1"/>
    <col min="18" max="18" width="18.7109375" style="3" bestFit="1" customWidth="1"/>
    <col min="19" max="19" width="31.28515625" style="3" bestFit="1" customWidth="1"/>
    <col min="20" max="20" width="27.42578125" style="3" customWidth="1"/>
    <col min="21" max="21" width="32.28515625" style="3" bestFit="1" customWidth="1"/>
    <col min="22" max="22" width="18.140625" style="3" bestFit="1" customWidth="1"/>
    <col min="23" max="23" width="23" style="3" bestFit="1" customWidth="1"/>
    <col min="24" max="24" width="21.42578125" style="3" bestFit="1" customWidth="1"/>
    <col min="25" max="25" width="34" style="3" bestFit="1" customWidth="1"/>
    <col min="26" max="26" width="23.28515625" style="3" bestFit="1" customWidth="1"/>
    <col min="27" max="16384" width="35.28515625" style="3"/>
  </cols>
  <sheetData>
    <row r="2" spans="2:23" s="50" customFormat="1" x14ac:dyDescent="0.2">
      <c r="B2" s="50" t="s">
        <v>336</v>
      </c>
    </row>
    <row r="3" spans="2:23" ht="15" x14ac:dyDescent="0.2">
      <c r="B3" s="51" t="s">
        <v>190</v>
      </c>
      <c r="C3" s="51" t="s">
        <v>146</v>
      </c>
      <c r="D3" s="51" t="s">
        <v>147</v>
      </c>
      <c r="E3" s="51" t="s">
        <v>158</v>
      </c>
      <c r="F3" s="51" t="s">
        <v>218</v>
      </c>
      <c r="G3" s="51" t="s">
        <v>220</v>
      </c>
      <c r="H3" s="51" t="s">
        <v>222</v>
      </c>
      <c r="I3" s="51" t="s">
        <v>206</v>
      </c>
      <c r="J3" s="51" t="s">
        <v>207</v>
      </c>
      <c r="K3" s="51" t="s">
        <v>208</v>
      </c>
      <c r="L3" s="51" t="s">
        <v>178</v>
      </c>
      <c r="M3" s="51" t="s">
        <v>211</v>
      </c>
      <c r="N3" s="51" t="s">
        <v>209</v>
      </c>
      <c r="O3" s="51" t="s">
        <v>210</v>
      </c>
      <c r="P3" s="51" t="s">
        <v>212</v>
      </c>
      <c r="Q3" s="51" t="s">
        <v>213</v>
      </c>
      <c r="R3" s="51" t="s">
        <v>214</v>
      </c>
      <c r="S3" s="51" t="s">
        <v>215</v>
      </c>
      <c r="T3" s="51" t="s">
        <v>216</v>
      </c>
      <c r="U3" s="51" t="s">
        <v>217</v>
      </c>
      <c r="V3" s="51" t="s">
        <v>639</v>
      </c>
      <c r="W3" s="3" t="s">
        <v>831</v>
      </c>
    </row>
    <row r="4" spans="2:23" ht="28.5" x14ac:dyDescent="0.2">
      <c r="B4" s="52" t="s">
        <v>191</v>
      </c>
      <c r="C4" s="53" t="s">
        <v>148</v>
      </c>
      <c r="D4" s="53" t="s">
        <v>148</v>
      </c>
      <c r="E4" s="53" t="s">
        <v>159</v>
      </c>
      <c r="F4" s="53" t="s">
        <v>159</v>
      </c>
      <c r="G4" s="53" t="s">
        <v>221</v>
      </c>
      <c r="H4" s="54" t="s">
        <v>164</v>
      </c>
      <c r="I4" s="55" t="s">
        <v>169</v>
      </c>
      <c r="J4" s="55" t="s">
        <v>170</v>
      </c>
      <c r="K4" s="55" t="s">
        <v>172</v>
      </c>
      <c r="L4" s="56" t="s">
        <v>59</v>
      </c>
      <c r="M4" s="55" t="s">
        <v>47</v>
      </c>
      <c r="N4" s="56" t="s">
        <v>68</v>
      </c>
      <c r="O4" s="55" t="s">
        <v>170</v>
      </c>
      <c r="P4" s="55" t="s">
        <v>182</v>
      </c>
      <c r="Q4" s="55" t="s">
        <v>183</v>
      </c>
      <c r="R4" s="56" t="s">
        <v>76</v>
      </c>
      <c r="S4" s="56" t="s">
        <v>47</v>
      </c>
      <c r="T4" s="56" t="s">
        <v>79</v>
      </c>
      <c r="U4" s="55" t="s">
        <v>108</v>
      </c>
      <c r="V4" s="24" t="s">
        <v>640</v>
      </c>
      <c r="W4" s="24" t="s">
        <v>640</v>
      </c>
    </row>
    <row r="5" spans="2:23" ht="42.75" x14ac:dyDescent="0.2">
      <c r="B5" s="52" t="s">
        <v>192</v>
      </c>
      <c r="C5" s="53" t="s">
        <v>149</v>
      </c>
      <c r="D5" s="53" t="s">
        <v>149</v>
      </c>
      <c r="E5" s="53" t="s">
        <v>160</v>
      </c>
      <c r="F5" s="53" t="s">
        <v>161</v>
      </c>
      <c r="G5" s="53" t="s">
        <v>76</v>
      </c>
      <c r="H5" s="54" t="s">
        <v>162</v>
      </c>
      <c r="I5" s="56" t="s">
        <v>50</v>
      </c>
      <c r="J5" s="55" t="s">
        <v>171</v>
      </c>
      <c r="K5" s="55" t="s">
        <v>173</v>
      </c>
      <c r="L5" s="56" t="s">
        <v>60</v>
      </c>
      <c r="M5" s="55" t="s">
        <v>180</v>
      </c>
      <c r="N5" s="56" t="s">
        <v>69</v>
      </c>
      <c r="O5" s="55" t="s">
        <v>171</v>
      </c>
      <c r="P5" s="55" t="s">
        <v>184</v>
      </c>
      <c r="Q5" s="55" t="s">
        <v>185</v>
      </c>
      <c r="R5" s="56" t="s">
        <v>77</v>
      </c>
      <c r="S5" s="56" t="s">
        <v>1</v>
      </c>
      <c r="T5" s="56" t="s">
        <v>80</v>
      </c>
      <c r="U5" s="55" t="s">
        <v>198</v>
      </c>
      <c r="V5" s="57" t="s">
        <v>832</v>
      </c>
      <c r="W5" s="57" t="s">
        <v>832</v>
      </c>
    </row>
    <row r="6" spans="2:23" ht="28.5" x14ac:dyDescent="0.2">
      <c r="B6" s="52" t="s">
        <v>193</v>
      </c>
      <c r="C6" s="53" t="s">
        <v>150</v>
      </c>
      <c r="D6" s="53" t="s">
        <v>151</v>
      </c>
      <c r="E6" s="53" t="s">
        <v>161</v>
      </c>
      <c r="F6" s="53" t="s">
        <v>219</v>
      </c>
      <c r="G6" s="53"/>
      <c r="H6" s="54" t="s">
        <v>48</v>
      </c>
      <c r="I6" s="56" t="s">
        <v>51</v>
      </c>
      <c r="J6" s="55" t="s">
        <v>107</v>
      </c>
      <c r="K6" s="55" t="s">
        <v>174</v>
      </c>
      <c r="L6" s="56" t="s">
        <v>61</v>
      </c>
      <c r="M6" s="55" t="s">
        <v>163</v>
      </c>
      <c r="N6" s="56" t="s">
        <v>70</v>
      </c>
      <c r="O6" s="55" t="s">
        <v>107</v>
      </c>
      <c r="P6" s="55" t="s">
        <v>186</v>
      </c>
      <c r="Q6" s="52" t="s">
        <v>829</v>
      </c>
      <c r="R6" s="56" t="s">
        <v>78</v>
      </c>
      <c r="S6" s="56" t="s">
        <v>48</v>
      </c>
      <c r="T6" s="56" t="s">
        <v>81</v>
      </c>
      <c r="U6" s="55" t="s">
        <v>199</v>
      </c>
      <c r="V6" s="52" t="s">
        <v>829</v>
      </c>
      <c r="W6" s="52" t="s">
        <v>829</v>
      </c>
    </row>
    <row r="7" spans="2:23" ht="28.5" x14ac:dyDescent="0.2">
      <c r="B7" s="52" t="s">
        <v>194</v>
      </c>
      <c r="C7" s="53" t="s">
        <v>152</v>
      </c>
      <c r="D7" s="53" t="s">
        <v>153</v>
      </c>
      <c r="E7" s="52"/>
      <c r="F7" s="52"/>
      <c r="G7" s="52"/>
      <c r="H7" s="54" t="s">
        <v>49</v>
      </c>
      <c r="I7" s="56" t="s">
        <v>52</v>
      </c>
      <c r="J7" s="52" t="s">
        <v>829</v>
      </c>
      <c r="K7" s="55" t="s">
        <v>175</v>
      </c>
      <c r="L7" s="56" t="s">
        <v>62</v>
      </c>
      <c r="M7" s="55" t="s">
        <v>58</v>
      </c>
      <c r="N7" s="56" t="s">
        <v>71</v>
      </c>
      <c r="O7" s="52" t="s">
        <v>829</v>
      </c>
      <c r="P7" s="55" t="s">
        <v>187</v>
      </c>
      <c r="Q7" s="55"/>
      <c r="R7" s="52"/>
      <c r="S7" s="56" t="s">
        <v>58</v>
      </c>
      <c r="T7" s="56" t="s">
        <v>82</v>
      </c>
      <c r="U7" s="55" t="s">
        <v>200</v>
      </c>
    </row>
    <row r="8" spans="2:23" ht="28.5" x14ac:dyDescent="0.2">
      <c r="B8" s="52" t="s">
        <v>829</v>
      </c>
      <c r="C8" s="53" t="s">
        <v>154</v>
      </c>
      <c r="D8" s="53" t="s">
        <v>155</v>
      </c>
      <c r="E8" s="52"/>
      <c r="F8" s="52"/>
      <c r="G8" s="52"/>
      <c r="H8" s="54" t="s">
        <v>58</v>
      </c>
      <c r="I8" s="56" t="s">
        <v>53</v>
      </c>
      <c r="J8" s="52"/>
      <c r="K8" s="55" t="s">
        <v>176</v>
      </c>
      <c r="L8" s="56" t="s">
        <v>63</v>
      </c>
      <c r="M8" s="55" t="s">
        <v>164</v>
      </c>
      <c r="N8" s="56" t="s">
        <v>57</v>
      </c>
      <c r="O8" s="52"/>
      <c r="P8" s="55" t="s">
        <v>188</v>
      </c>
      <c r="Q8" s="52"/>
      <c r="R8" s="52"/>
      <c r="S8" s="56" t="s">
        <v>49</v>
      </c>
      <c r="T8" s="56" t="s">
        <v>83</v>
      </c>
      <c r="U8" s="55" t="s">
        <v>201</v>
      </c>
    </row>
    <row r="9" spans="2:23" ht="28.5" x14ac:dyDescent="0.2">
      <c r="B9" s="52"/>
      <c r="C9" s="53" t="s">
        <v>156</v>
      </c>
      <c r="D9" s="53" t="s">
        <v>152</v>
      </c>
      <c r="E9" s="52"/>
      <c r="F9" s="52"/>
      <c r="G9" s="52"/>
      <c r="H9" s="3" t="s">
        <v>163</v>
      </c>
      <c r="I9" s="56" t="s">
        <v>54</v>
      </c>
      <c r="J9" s="52"/>
      <c r="K9" s="55" t="s">
        <v>177</v>
      </c>
      <c r="L9" s="56" t="s">
        <v>64</v>
      </c>
      <c r="M9" s="55" t="s">
        <v>49</v>
      </c>
      <c r="N9" s="56" t="s">
        <v>55</v>
      </c>
      <c r="O9" s="52"/>
      <c r="P9" s="52"/>
      <c r="Q9" s="52"/>
      <c r="R9" s="52"/>
      <c r="S9" s="52" t="s">
        <v>829</v>
      </c>
      <c r="T9" s="56" t="s">
        <v>84</v>
      </c>
      <c r="U9" s="55" t="s">
        <v>202</v>
      </c>
    </row>
    <row r="10" spans="2:23" ht="28.5" x14ac:dyDescent="0.2">
      <c r="B10" s="52"/>
      <c r="C10" s="53" t="s">
        <v>157</v>
      </c>
      <c r="D10" s="53" t="s">
        <v>154</v>
      </c>
      <c r="E10" s="52"/>
      <c r="F10" s="52"/>
      <c r="G10" s="52"/>
      <c r="H10" s="52" t="s">
        <v>829</v>
      </c>
      <c r="I10" s="56" t="s">
        <v>55</v>
      </c>
      <c r="J10" s="52"/>
      <c r="K10" s="52" t="s">
        <v>829</v>
      </c>
      <c r="L10" s="56" t="s">
        <v>65</v>
      </c>
      <c r="M10" s="52" t="s">
        <v>829</v>
      </c>
      <c r="N10" s="56" t="s">
        <v>72</v>
      </c>
      <c r="O10" s="52"/>
      <c r="P10" s="52"/>
      <c r="Q10" s="52"/>
      <c r="R10" s="52"/>
      <c r="S10" s="52"/>
      <c r="T10" s="56" t="s">
        <v>85</v>
      </c>
      <c r="U10" s="52" t="s">
        <v>829</v>
      </c>
    </row>
    <row r="11" spans="2:23" ht="28.5" x14ac:dyDescent="0.2">
      <c r="B11" s="52"/>
      <c r="C11" s="53" t="s">
        <v>2</v>
      </c>
      <c r="D11" s="53" t="s">
        <v>156</v>
      </c>
      <c r="E11" s="52"/>
      <c r="F11" s="52"/>
      <c r="G11" s="52"/>
      <c r="H11" s="52"/>
      <c r="I11" s="56" t="s">
        <v>56</v>
      </c>
      <c r="J11" s="52"/>
      <c r="K11" s="52"/>
      <c r="L11" s="56" t="s">
        <v>66</v>
      </c>
      <c r="M11" s="52"/>
      <c r="N11" s="56" t="s">
        <v>73</v>
      </c>
      <c r="O11" s="52"/>
      <c r="P11" s="52"/>
      <c r="Q11" s="52"/>
      <c r="R11" s="52"/>
      <c r="S11" s="52"/>
      <c r="T11" s="52" t="s">
        <v>829</v>
      </c>
      <c r="U11" s="52"/>
    </row>
    <row r="12" spans="2:23" ht="28.5" x14ac:dyDescent="0.2">
      <c r="B12" s="52"/>
      <c r="C12" s="53"/>
      <c r="D12" s="53" t="s">
        <v>157</v>
      </c>
      <c r="E12" s="52"/>
      <c r="F12" s="52"/>
      <c r="G12" s="52"/>
      <c r="H12" s="52"/>
      <c r="I12" s="56" t="s">
        <v>57</v>
      </c>
      <c r="J12" s="52"/>
      <c r="K12" s="52"/>
      <c r="L12" s="56" t="s">
        <v>67</v>
      </c>
      <c r="M12" s="52"/>
      <c r="N12" s="56" t="s">
        <v>74</v>
      </c>
      <c r="O12" s="52"/>
      <c r="P12" s="52"/>
      <c r="Q12" s="52"/>
      <c r="R12" s="52"/>
      <c r="S12" s="52"/>
      <c r="T12" s="52"/>
      <c r="U12" s="52"/>
    </row>
    <row r="13" spans="2:23" x14ac:dyDescent="0.2">
      <c r="B13" s="52"/>
      <c r="C13" s="53"/>
      <c r="D13" s="53" t="s">
        <v>2</v>
      </c>
      <c r="E13" s="52"/>
      <c r="F13" s="52"/>
      <c r="G13" s="52"/>
      <c r="H13" s="52"/>
      <c r="I13" s="56" t="s">
        <v>58</v>
      </c>
      <c r="J13" s="52"/>
      <c r="K13" s="52"/>
      <c r="L13" s="52" t="s">
        <v>829</v>
      </c>
      <c r="M13" s="52"/>
      <c r="N13" s="52" t="s">
        <v>829</v>
      </c>
      <c r="O13" s="52"/>
      <c r="P13" s="52"/>
      <c r="Q13" s="52"/>
      <c r="R13" s="52"/>
      <c r="S13" s="52"/>
      <c r="T13" s="52"/>
      <c r="U13" s="52"/>
    </row>
    <row r="14" spans="2:23" x14ac:dyDescent="0.2">
      <c r="B14" s="52"/>
      <c r="C14" s="52"/>
      <c r="D14" s="52" t="s">
        <v>499</v>
      </c>
      <c r="E14" s="52"/>
      <c r="F14" s="52"/>
      <c r="G14" s="52"/>
      <c r="H14" s="52"/>
      <c r="I14" s="52" t="s">
        <v>829</v>
      </c>
      <c r="J14" s="52"/>
      <c r="K14" s="52"/>
      <c r="L14" s="52"/>
      <c r="M14" s="52"/>
      <c r="N14" s="52"/>
      <c r="O14" s="52"/>
      <c r="P14" s="52"/>
      <c r="Q14" s="52"/>
      <c r="R14" s="52"/>
      <c r="S14" s="52"/>
      <c r="T14" s="52"/>
      <c r="U14" s="52"/>
    </row>
    <row r="15" spans="2:23" x14ac:dyDescent="0.2">
      <c r="B15" s="52"/>
      <c r="E15" s="52"/>
      <c r="F15" s="52"/>
      <c r="G15" s="52"/>
      <c r="H15" s="52"/>
      <c r="I15" s="52"/>
      <c r="J15" s="52"/>
      <c r="K15" s="52"/>
      <c r="L15" s="52"/>
      <c r="M15" s="52"/>
      <c r="N15" s="52"/>
      <c r="O15" s="52"/>
      <c r="P15" s="52"/>
      <c r="Q15" s="52"/>
      <c r="R15" s="52"/>
      <c r="S15" s="52"/>
      <c r="T15" s="52"/>
      <c r="U15" s="52"/>
    </row>
    <row r="16" spans="2:23" s="50" customFormat="1" x14ac:dyDescent="0.2">
      <c r="B16" s="58" t="s">
        <v>337</v>
      </c>
    </row>
    <row r="17" spans="2:21" ht="45" x14ac:dyDescent="0.25">
      <c r="B17" s="59" t="s">
        <v>332</v>
      </c>
      <c r="C17" s="59" t="s">
        <v>333</v>
      </c>
      <c r="D17" s="59" t="s">
        <v>334</v>
      </c>
      <c r="E17" s="59" t="s">
        <v>335</v>
      </c>
      <c r="G17" s="60" t="s">
        <v>344</v>
      </c>
      <c r="H17" s="61" t="s">
        <v>28</v>
      </c>
      <c r="I17" s="61" t="s">
        <v>28</v>
      </c>
      <c r="J17" s="61" t="s">
        <v>28</v>
      </c>
      <c r="K17" s="61" t="s">
        <v>28</v>
      </c>
      <c r="L17" s="61" t="s">
        <v>345</v>
      </c>
      <c r="M17" s="61" t="s">
        <v>28</v>
      </c>
      <c r="N17" s="61" t="s">
        <v>28</v>
      </c>
      <c r="O17" s="61" t="s">
        <v>28</v>
      </c>
      <c r="P17" s="61" t="s">
        <v>346</v>
      </c>
      <c r="Q17" s="61" t="s">
        <v>346</v>
      </c>
      <c r="R17" s="61" t="s">
        <v>346</v>
      </c>
      <c r="S17" s="61" t="s">
        <v>347</v>
      </c>
    </row>
    <row r="18" spans="2:21" ht="15" x14ac:dyDescent="0.25">
      <c r="B18" s="62" t="s">
        <v>294</v>
      </c>
      <c r="C18" s="3" t="s">
        <v>331</v>
      </c>
      <c r="D18" s="3">
        <v>0.06</v>
      </c>
      <c r="E18" s="3">
        <v>0.1</v>
      </c>
      <c r="G18" s="60" t="s">
        <v>352</v>
      </c>
      <c r="H18" s="61"/>
      <c r="I18" s="61"/>
      <c r="J18" s="61"/>
      <c r="K18" s="61"/>
      <c r="L18" s="61"/>
      <c r="M18" s="61"/>
      <c r="N18" s="61"/>
      <c r="O18" s="61"/>
      <c r="P18" s="61"/>
      <c r="Q18" s="61"/>
      <c r="R18" s="61"/>
      <c r="S18" s="61"/>
    </row>
    <row r="19" spans="2:21" ht="15" x14ac:dyDescent="0.25">
      <c r="B19" s="62" t="s">
        <v>330</v>
      </c>
      <c r="C19" s="3" t="s">
        <v>126</v>
      </c>
      <c r="D19" s="3">
        <v>0.05</v>
      </c>
      <c r="E19" s="3">
        <v>0.09</v>
      </c>
      <c r="G19" s="60" t="s">
        <v>342</v>
      </c>
      <c r="H19" s="63" t="s">
        <v>356</v>
      </c>
      <c r="I19" s="63" t="s">
        <v>357</v>
      </c>
      <c r="J19" s="63" t="s">
        <v>358</v>
      </c>
      <c r="K19" s="63" t="s">
        <v>359</v>
      </c>
      <c r="L19" s="63" t="s">
        <v>355</v>
      </c>
      <c r="M19" s="63" t="s">
        <v>360</v>
      </c>
      <c r="N19" s="63" t="s">
        <v>361</v>
      </c>
      <c r="O19" s="63" t="s">
        <v>362</v>
      </c>
      <c r="P19" s="63" t="s">
        <v>363</v>
      </c>
      <c r="Q19" s="63" t="s">
        <v>364</v>
      </c>
      <c r="R19" s="63" t="s">
        <v>365</v>
      </c>
      <c r="S19" s="63" t="s">
        <v>366</v>
      </c>
    </row>
    <row r="20" spans="2:21" ht="15" x14ac:dyDescent="0.25">
      <c r="B20" s="62" t="s">
        <v>117</v>
      </c>
      <c r="C20" s="3" t="s">
        <v>118</v>
      </c>
      <c r="D20" s="3">
        <v>7.0000000000000007E-2</v>
      </c>
      <c r="E20" s="3">
        <v>0.13</v>
      </c>
      <c r="G20" s="60" t="s">
        <v>343</v>
      </c>
      <c r="H20" s="64" t="s">
        <v>414</v>
      </c>
      <c r="I20" s="64" t="s">
        <v>415</v>
      </c>
      <c r="J20" s="64" t="s">
        <v>416</v>
      </c>
      <c r="K20" s="64" t="s">
        <v>13</v>
      </c>
      <c r="L20" s="64" t="s">
        <v>413</v>
      </c>
      <c r="M20" s="64" t="s">
        <v>417</v>
      </c>
      <c r="N20" s="64" t="s">
        <v>418</v>
      </c>
      <c r="O20" s="64" t="s">
        <v>419</v>
      </c>
      <c r="P20" s="64" t="s">
        <v>420</v>
      </c>
      <c r="Q20" s="64" t="s">
        <v>421</v>
      </c>
      <c r="R20" s="64" t="s">
        <v>419</v>
      </c>
      <c r="S20" s="64" t="s">
        <v>422</v>
      </c>
      <c r="T20" s="3" t="s">
        <v>833</v>
      </c>
      <c r="U20" s="3" t="s">
        <v>834</v>
      </c>
    </row>
    <row r="21" spans="2:21" x14ac:dyDescent="0.2">
      <c r="B21" s="62" t="s">
        <v>329</v>
      </c>
      <c r="C21" s="3" t="s">
        <v>126</v>
      </c>
      <c r="D21" s="3">
        <v>0.05</v>
      </c>
      <c r="E21" s="3">
        <v>0.09</v>
      </c>
      <c r="H21" s="65" t="s">
        <v>21</v>
      </c>
      <c r="I21" s="65" t="s">
        <v>435</v>
      </c>
      <c r="J21" s="65" t="s">
        <v>221</v>
      </c>
      <c r="K21" s="65" t="s">
        <v>16</v>
      </c>
      <c r="L21" s="65" t="s">
        <v>434</v>
      </c>
      <c r="M21" s="65" t="s">
        <v>436</v>
      </c>
      <c r="N21" s="65" t="s">
        <v>221</v>
      </c>
      <c r="O21" s="65" t="s">
        <v>437</v>
      </c>
      <c r="P21" s="65" t="s">
        <v>438</v>
      </c>
      <c r="Q21" s="65" t="s">
        <v>439</v>
      </c>
      <c r="R21" s="65" t="s">
        <v>437</v>
      </c>
      <c r="S21" s="65" t="s">
        <v>440</v>
      </c>
      <c r="T21" s="3" t="s">
        <v>221</v>
      </c>
      <c r="U21" s="3" t="s">
        <v>221</v>
      </c>
    </row>
    <row r="22" spans="2:21" x14ac:dyDescent="0.2">
      <c r="B22" s="62" t="s">
        <v>328</v>
      </c>
      <c r="C22" s="3" t="s">
        <v>126</v>
      </c>
      <c r="D22" s="3">
        <v>0.05</v>
      </c>
      <c r="E22" s="3">
        <v>0.09</v>
      </c>
      <c r="H22" s="65" t="s">
        <v>22</v>
      </c>
      <c r="I22" s="65" t="s">
        <v>19</v>
      </c>
      <c r="J22" s="65" t="s">
        <v>76</v>
      </c>
      <c r="K22" s="65" t="s">
        <v>456</v>
      </c>
      <c r="L22" s="65" t="s">
        <v>455</v>
      </c>
      <c r="M22" s="65" t="s">
        <v>457</v>
      </c>
      <c r="N22" s="65" t="s">
        <v>76</v>
      </c>
      <c r="O22" s="65" t="s">
        <v>458</v>
      </c>
      <c r="P22" s="65" t="s">
        <v>459</v>
      </c>
      <c r="Q22" s="65" t="s">
        <v>460</v>
      </c>
      <c r="R22" s="65" t="s">
        <v>461</v>
      </c>
      <c r="S22" s="65" t="s">
        <v>462</v>
      </c>
      <c r="T22" s="3" t="s">
        <v>76</v>
      </c>
      <c r="U22" s="3" t="s">
        <v>76</v>
      </c>
    </row>
    <row r="23" spans="2:21" ht="25.5" x14ac:dyDescent="0.2">
      <c r="B23" s="62" t="s">
        <v>295</v>
      </c>
      <c r="C23" s="3" t="s">
        <v>331</v>
      </c>
      <c r="D23" s="3">
        <v>0.06</v>
      </c>
      <c r="E23" s="3">
        <v>0.1</v>
      </c>
      <c r="H23" s="65" t="s">
        <v>23</v>
      </c>
      <c r="I23" s="65" t="s">
        <v>20</v>
      </c>
      <c r="J23" s="65"/>
      <c r="K23" s="65" t="s">
        <v>17</v>
      </c>
      <c r="L23" s="65" t="s">
        <v>479</v>
      </c>
      <c r="M23" s="65" t="s">
        <v>480</v>
      </c>
      <c r="N23" s="65"/>
      <c r="O23" s="65" t="s">
        <v>481</v>
      </c>
      <c r="P23" s="65" t="s">
        <v>482</v>
      </c>
      <c r="Q23" s="152" t="s">
        <v>830</v>
      </c>
      <c r="R23" s="65" t="s">
        <v>481</v>
      </c>
      <c r="S23" s="65" t="s">
        <v>483</v>
      </c>
      <c r="T23" s="3" t="s">
        <v>188</v>
      </c>
      <c r="U23" s="3" t="s">
        <v>188</v>
      </c>
    </row>
    <row r="24" spans="2:21" x14ac:dyDescent="0.2">
      <c r="B24" s="3" t="s">
        <v>296</v>
      </c>
      <c r="C24" s="3" t="s">
        <v>331</v>
      </c>
      <c r="D24" s="3">
        <v>0.06</v>
      </c>
      <c r="E24" s="3">
        <v>0.1</v>
      </c>
      <c r="H24" s="65" t="s">
        <v>497</v>
      </c>
      <c r="I24" s="65" t="s">
        <v>498</v>
      </c>
      <c r="J24" s="65"/>
      <c r="K24" s="65" t="s">
        <v>18</v>
      </c>
      <c r="L24" s="65" t="s">
        <v>644</v>
      </c>
      <c r="M24" s="65" t="s">
        <v>499</v>
      </c>
      <c r="N24" s="65"/>
      <c r="O24" s="65" t="s">
        <v>499</v>
      </c>
      <c r="P24" s="65" t="s">
        <v>500</v>
      </c>
      <c r="Q24" s="65" t="s">
        <v>273</v>
      </c>
      <c r="R24" s="65" t="s">
        <v>499</v>
      </c>
      <c r="S24" s="65" t="s">
        <v>273</v>
      </c>
    </row>
    <row r="25" spans="2:21" ht="38.25" x14ac:dyDescent="0.2">
      <c r="B25" s="62" t="s">
        <v>297</v>
      </c>
      <c r="C25" s="3" t="s">
        <v>331</v>
      </c>
      <c r="D25" s="3">
        <v>0.06</v>
      </c>
      <c r="E25" s="3">
        <v>0.1</v>
      </c>
      <c r="H25" s="65" t="s">
        <v>24</v>
      </c>
      <c r="I25" s="152" t="s">
        <v>830</v>
      </c>
      <c r="J25" s="65"/>
      <c r="K25" s="65"/>
      <c r="L25" s="152" t="s">
        <v>830</v>
      </c>
      <c r="M25" s="65" t="s">
        <v>495</v>
      </c>
      <c r="N25" s="65"/>
      <c r="O25" s="65"/>
      <c r="P25" s="65" t="s">
        <v>506</v>
      </c>
      <c r="Q25" s="65"/>
      <c r="R25" s="65" t="s">
        <v>273</v>
      </c>
      <c r="S25" s="65"/>
    </row>
    <row r="26" spans="2:21" ht="25.5" x14ac:dyDescent="0.2">
      <c r="B26" s="62" t="s">
        <v>125</v>
      </c>
      <c r="C26" s="3" t="s">
        <v>126</v>
      </c>
      <c r="D26" s="3">
        <v>0.05</v>
      </c>
      <c r="E26" s="3">
        <v>0.09</v>
      </c>
      <c r="H26" s="65" t="s">
        <v>25</v>
      </c>
      <c r="I26" s="65"/>
      <c r="L26" s="65"/>
      <c r="M26" s="152" t="s">
        <v>830</v>
      </c>
      <c r="N26" s="65"/>
      <c r="O26" s="65"/>
      <c r="P26" s="65" t="s">
        <v>510</v>
      </c>
      <c r="Q26" s="65"/>
      <c r="R26" s="65"/>
      <c r="S26" s="65"/>
    </row>
    <row r="27" spans="2:21" x14ac:dyDescent="0.2">
      <c r="B27" s="62" t="s">
        <v>127</v>
      </c>
      <c r="C27" s="3" t="s">
        <v>126</v>
      </c>
      <c r="D27" s="3">
        <v>0.05</v>
      </c>
      <c r="E27" s="3">
        <v>0.09</v>
      </c>
      <c r="H27" s="65" t="s">
        <v>26</v>
      </c>
      <c r="M27" s="65"/>
      <c r="N27" s="65"/>
      <c r="O27" s="65"/>
      <c r="P27" s="65" t="s">
        <v>513</v>
      </c>
      <c r="Q27" s="65"/>
      <c r="R27" s="65"/>
      <c r="S27" s="65"/>
    </row>
    <row r="28" spans="2:21" x14ac:dyDescent="0.2">
      <c r="B28" s="62" t="s">
        <v>298</v>
      </c>
      <c r="C28" s="3" t="s">
        <v>331</v>
      </c>
      <c r="D28" s="3">
        <v>0.06</v>
      </c>
      <c r="E28" s="3">
        <v>0.1</v>
      </c>
      <c r="F28" s="2"/>
      <c r="H28" s="65" t="s">
        <v>27</v>
      </c>
      <c r="M28" s="65"/>
      <c r="N28" s="65"/>
      <c r="O28" s="65"/>
      <c r="P28" s="65" t="s">
        <v>515</v>
      </c>
      <c r="Q28" s="65"/>
      <c r="R28" s="65"/>
      <c r="S28" s="65"/>
    </row>
    <row r="29" spans="2:21" ht="51" x14ac:dyDescent="0.2">
      <c r="B29" s="62" t="s">
        <v>299</v>
      </c>
      <c r="C29" s="3" t="s">
        <v>331</v>
      </c>
      <c r="D29" s="3">
        <v>0.06</v>
      </c>
      <c r="E29" s="3">
        <v>0.1</v>
      </c>
      <c r="H29" s="152" t="s">
        <v>830</v>
      </c>
      <c r="M29" s="65"/>
      <c r="N29" s="65"/>
      <c r="O29" s="65"/>
      <c r="P29" s="152" t="s">
        <v>830</v>
      </c>
      <c r="Q29" s="65"/>
      <c r="R29" s="65"/>
      <c r="S29" s="65"/>
    </row>
    <row r="30" spans="2:21" x14ac:dyDescent="0.2">
      <c r="B30" s="62" t="s">
        <v>128</v>
      </c>
      <c r="C30" s="3" t="s">
        <v>126</v>
      </c>
      <c r="D30" s="3">
        <v>0.05</v>
      </c>
      <c r="E30" s="3">
        <v>0.09</v>
      </c>
      <c r="F30" s="2"/>
      <c r="M30" s="65"/>
      <c r="N30" s="65"/>
      <c r="O30" s="65"/>
      <c r="P30" s="65"/>
      <c r="Q30" s="65"/>
      <c r="R30" s="65"/>
      <c r="S30" s="65"/>
    </row>
    <row r="31" spans="2:21" x14ac:dyDescent="0.2">
      <c r="B31" s="62" t="s">
        <v>300</v>
      </c>
      <c r="C31" s="3" t="s">
        <v>331</v>
      </c>
      <c r="D31" s="3">
        <v>0.06</v>
      </c>
      <c r="E31" s="3">
        <v>0.1</v>
      </c>
      <c r="M31" s="65"/>
      <c r="N31" s="65"/>
      <c r="O31" s="65"/>
      <c r="P31" s="65"/>
      <c r="Q31" s="65"/>
      <c r="R31" s="65"/>
      <c r="S31" s="65"/>
    </row>
    <row r="32" spans="2:21" x14ac:dyDescent="0.2">
      <c r="B32" s="62" t="s">
        <v>301</v>
      </c>
      <c r="C32" s="3" t="s">
        <v>331</v>
      </c>
      <c r="D32" s="3">
        <v>0.06</v>
      </c>
      <c r="E32" s="3">
        <v>0.1</v>
      </c>
      <c r="F32" s="2"/>
      <c r="M32" s="65"/>
      <c r="N32" s="65"/>
      <c r="O32" s="65"/>
      <c r="P32" s="65"/>
      <c r="Q32" s="65"/>
      <c r="R32" s="65"/>
      <c r="S32" s="65"/>
    </row>
    <row r="33" spans="2:19" x14ac:dyDescent="0.2">
      <c r="B33" s="62" t="s">
        <v>129</v>
      </c>
      <c r="C33" s="3" t="s">
        <v>126</v>
      </c>
      <c r="D33" s="3">
        <v>0.05</v>
      </c>
      <c r="E33" s="3">
        <v>0.09</v>
      </c>
      <c r="M33" s="65"/>
      <c r="N33" s="65"/>
      <c r="O33" s="65"/>
      <c r="P33" s="65"/>
      <c r="Q33" s="65"/>
      <c r="R33" s="65"/>
      <c r="S33" s="65"/>
    </row>
    <row r="34" spans="2:19" x14ac:dyDescent="0.2">
      <c r="B34" s="62" t="s">
        <v>130</v>
      </c>
      <c r="C34" s="3" t="s">
        <v>126</v>
      </c>
      <c r="D34" s="3">
        <v>0.05</v>
      </c>
      <c r="E34" s="3">
        <v>0.09</v>
      </c>
      <c r="F34" s="2"/>
    </row>
    <row r="35" spans="2:19" x14ac:dyDescent="0.2">
      <c r="B35" s="62" t="s">
        <v>131</v>
      </c>
      <c r="C35" s="3" t="s">
        <v>126</v>
      </c>
      <c r="D35" s="3">
        <v>0.05</v>
      </c>
      <c r="E35" s="3">
        <v>0.09</v>
      </c>
    </row>
    <row r="36" spans="2:19" x14ac:dyDescent="0.2">
      <c r="B36" s="62" t="s">
        <v>302</v>
      </c>
      <c r="C36" s="3" t="s">
        <v>331</v>
      </c>
      <c r="D36" s="3">
        <v>0.06</v>
      </c>
      <c r="E36" s="3">
        <v>0.1</v>
      </c>
      <c r="F36" s="2"/>
    </row>
    <row r="37" spans="2:19" x14ac:dyDescent="0.2">
      <c r="B37" s="62" t="s">
        <v>303</v>
      </c>
      <c r="C37" s="3" t="s">
        <v>331</v>
      </c>
      <c r="D37" s="3">
        <v>0.06</v>
      </c>
      <c r="E37" s="3">
        <v>0.1</v>
      </c>
    </row>
    <row r="38" spans="2:19" x14ac:dyDescent="0.2">
      <c r="B38" s="62" t="s">
        <v>132</v>
      </c>
      <c r="C38" s="3" t="s">
        <v>126</v>
      </c>
      <c r="D38" s="3">
        <v>0.05</v>
      </c>
      <c r="E38" s="3">
        <v>0.09</v>
      </c>
      <c r="F38" s="2"/>
    </row>
    <row r="39" spans="2:19" x14ac:dyDescent="0.2">
      <c r="B39" s="62" t="s">
        <v>133</v>
      </c>
      <c r="C39" s="3" t="s">
        <v>126</v>
      </c>
      <c r="D39" s="3">
        <v>0.05</v>
      </c>
      <c r="E39" s="3">
        <v>0.09</v>
      </c>
    </row>
    <row r="40" spans="2:19" x14ac:dyDescent="0.2">
      <c r="B40" s="62" t="s">
        <v>134</v>
      </c>
      <c r="C40" s="3" t="s">
        <v>126</v>
      </c>
      <c r="D40" s="3">
        <v>0.05</v>
      </c>
      <c r="E40" s="3">
        <v>0.09</v>
      </c>
      <c r="F40" s="2"/>
    </row>
    <row r="41" spans="2:19" x14ac:dyDescent="0.2">
      <c r="B41" s="62" t="s">
        <v>119</v>
      </c>
      <c r="C41" s="3" t="s">
        <v>118</v>
      </c>
      <c r="D41" s="3">
        <v>7.0000000000000007E-2</v>
      </c>
      <c r="E41" s="3">
        <v>0.13</v>
      </c>
    </row>
    <row r="42" spans="2:19" x14ac:dyDescent="0.2">
      <c r="B42" s="62" t="s">
        <v>135</v>
      </c>
      <c r="C42" s="3" t="s">
        <v>126</v>
      </c>
      <c r="D42" s="3">
        <v>0.05</v>
      </c>
      <c r="E42" s="3">
        <v>0.09</v>
      </c>
      <c r="F42" s="2"/>
    </row>
    <row r="43" spans="2:19" x14ac:dyDescent="0.2">
      <c r="B43" s="62" t="s">
        <v>304</v>
      </c>
      <c r="C43" s="3" t="s">
        <v>331</v>
      </c>
      <c r="D43" s="3">
        <v>0.06</v>
      </c>
      <c r="E43" s="3">
        <v>0.1</v>
      </c>
    </row>
    <row r="44" spans="2:19" x14ac:dyDescent="0.2">
      <c r="B44" s="62" t="s">
        <v>136</v>
      </c>
      <c r="C44" s="3" t="s">
        <v>126</v>
      </c>
      <c r="D44" s="3">
        <v>0.05</v>
      </c>
      <c r="E44" s="3">
        <v>0.09</v>
      </c>
      <c r="F44" s="2"/>
    </row>
    <row r="45" spans="2:19" x14ac:dyDescent="0.2">
      <c r="B45" s="62" t="s">
        <v>305</v>
      </c>
      <c r="C45" s="3" t="s">
        <v>331</v>
      </c>
      <c r="D45" s="3">
        <v>0.06</v>
      </c>
      <c r="E45" s="3">
        <v>0.1</v>
      </c>
    </row>
    <row r="46" spans="2:19" x14ac:dyDescent="0.2">
      <c r="B46" s="62" t="s">
        <v>137</v>
      </c>
      <c r="C46" s="3" t="s">
        <v>126</v>
      </c>
      <c r="D46" s="3">
        <v>0.05</v>
      </c>
      <c r="E46" s="3">
        <v>0.09</v>
      </c>
      <c r="F46" s="2"/>
    </row>
    <row r="47" spans="2:19" x14ac:dyDescent="0.2">
      <c r="B47" s="3" t="s">
        <v>120</v>
      </c>
      <c r="C47" s="3" t="s">
        <v>118</v>
      </c>
      <c r="D47" s="3">
        <v>7.0000000000000007E-2</v>
      </c>
      <c r="E47" s="3">
        <v>0.13</v>
      </c>
    </row>
    <row r="48" spans="2:19" x14ac:dyDescent="0.2">
      <c r="B48" s="3" t="s">
        <v>121</v>
      </c>
      <c r="C48" s="3" t="s">
        <v>118</v>
      </c>
      <c r="D48" s="3">
        <v>7.0000000000000007E-2</v>
      </c>
      <c r="E48" s="3">
        <v>0.13</v>
      </c>
      <c r="F48" s="2"/>
    </row>
    <row r="49" spans="2:6" x14ac:dyDescent="0.2">
      <c r="B49" s="62" t="s">
        <v>306</v>
      </c>
      <c r="C49" s="3" t="s">
        <v>331</v>
      </c>
      <c r="D49" s="3">
        <v>0.06</v>
      </c>
      <c r="E49" s="3">
        <v>0.1</v>
      </c>
    </row>
    <row r="50" spans="2:6" x14ac:dyDescent="0.2">
      <c r="B50" s="62" t="s">
        <v>138</v>
      </c>
      <c r="C50" s="3" t="s">
        <v>126</v>
      </c>
      <c r="D50" s="3">
        <v>0.05</v>
      </c>
      <c r="E50" s="3">
        <v>0.09</v>
      </c>
      <c r="F50" s="2"/>
    </row>
    <row r="51" spans="2:6" x14ac:dyDescent="0.2">
      <c r="B51" s="62" t="s">
        <v>307</v>
      </c>
      <c r="C51" s="3" t="s">
        <v>331</v>
      </c>
      <c r="D51" s="3">
        <v>0.06</v>
      </c>
      <c r="E51" s="3">
        <v>0.1</v>
      </c>
    </row>
    <row r="52" spans="2:6" x14ac:dyDescent="0.2">
      <c r="B52" s="62" t="s">
        <v>308</v>
      </c>
      <c r="C52" s="3" t="s">
        <v>331</v>
      </c>
      <c r="D52" s="3">
        <v>0.06</v>
      </c>
      <c r="E52" s="3">
        <v>0.1</v>
      </c>
      <c r="F52" s="2"/>
    </row>
    <row r="53" spans="2:6" x14ac:dyDescent="0.2">
      <c r="B53" s="62" t="s">
        <v>309</v>
      </c>
      <c r="C53" s="3" t="s">
        <v>331</v>
      </c>
      <c r="D53" s="3">
        <v>0.06</v>
      </c>
      <c r="E53" s="3">
        <v>0.1</v>
      </c>
    </row>
    <row r="54" spans="2:6" x14ac:dyDescent="0.2">
      <c r="B54" s="62" t="s">
        <v>310</v>
      </c>
      <c r="C54" s="3" t="s">
        <v>331</v>
      </c>
      <c r="D54" s="3">
        <v>0.06</v>
      </c>
      <c r="E54" s="3">
        <v>0.1</v>
      </c>
      <c r="F54" s="2"/>
    </row>
    <row r="55" spans="2:6" x14ac:dyDescent="0.2">
      <c r="B55" s="62" t="s">
        <v>311</v>
      </c>
      <c r="C55" s="3" t="s">
        <v>331</v>
      </c>
      <c r="D55" s="3">
        <v>0.06</v>
      </c>
      <c r="E55" s="3">
        <v>0.1</v>
      </c>
    </row>
    <row r="56" spans="2:6" x14ac:dyDescent="0.2">
      <c r="B56" s="62" t="s">
        <v>327</v>
      </c>
      <c r="C56" s="3" t="s">
        <v>126</v>
      </c>
      <c r="D56" s="3">
        <v>0.05</v>
      </c>
      <c r="E56" s="3">
        <v>0.09</v>
      </c>
      <c r="F56" s="2"/>
    </row>
    <row r="57" spans="2:6" x14ac:dyDescent="0.2">
      <c r="B57" s="62" t="s">
        <v>312</v>
      </c>
      <c r="C57" s="3" t="s">
        <v>331</v>
      </c>
      <c r="D57" s="3">
        <v>0.06</v>
      </c>
      <c r="E57" s="3">
        <v>0.1</v>
      </c>
    </row>
    <row r="58" spans="2:6" x14ac:dyDescent="0.2">
      <c r="B58" s="62" t="s">
        <v>122</v>
      </c>
      <c r="C58" s="3" t="s">
        <v>118</v>
      </c>
      <c r="D58" s="3">
        <v>7.0000000000000007E-2</v>
      </c>
      <c r="E58" s="3">
        <v>0.13</v>
      </c>
      <c r="F58" s="2"/>
    </row>
    <row r="59" spans="2:6" x14ac:dyDescent="0.2">
      <c r="B59" s="62" t="s">
        <v>313</v>
      </c>
      <c r="C59" s="3" t="s">
        <v>331</v>
      </c>
      <c r="D59" s="3">
        <v>0.06</v>
      </c>
      <c r="E59" s="3">
        <v>0.1</v>
      </c>
    </row>
    <row r="60" spans="2:6" x14ac:dyDescent="0.2">
      <c r="B60" s="3" t="s">
        <v>123</v>
      </c>
      <c r="C60" s="3" t="s">
        <v>118</v>
      </c>
      <c r="D60" s="3">
        <v>7.0000000000000007E-2</v>
      </c>
      <c r="E60" s="3">
        <v>0.13</v>
      </c>
      <c r="F60" s="2"/>
    </row>
    <row r="61" spans="2:6" x14ac:dyDescent="0.2">
      <c r="B61" s="62" t="s">
        <v>314</v>
      </c>
      <c r="C61" s="3" t="s">
        <v>331</v>
      </c>
      <c r="D61" s="3">
        <v>0.06</v>
      </c>
      <c r="E61" s="3">
        <v>0.1</v>
      </c>
    </row>
    <row r="62" spans="2:6" x14ac:dyDescent="0.2">
      <c r="B62" s="62" t="s">
        <v>315</v>
      </c>
      <c r="C62" s="3" t="s">
        <v>331</v>
      </c>
      <c r="D62" s="3">
        <v>0.06</v>
      </c>
      <c r="E62" s="3">
        <v>0.1</v>
      </c>
      <c r="F62" s="2"/>
    </row>
    <row r="63" spans="2:6" x14ac:dyDescent="0.2">
      <c r="B63" s="62" t="s">
        <v>316</v>
      </c>
      <c r="C63" s="3" t="s">
        <v>331</v>
      </c>
      <c r="D63" s="3">
        <v>0.06</v>
      </c>
      <c r="E63" s="3">
        <v>0.1</v>
      </c>
    </row>
    <row r="64" spans="2:6" x14ac:dyDescent="0.2">
      <c r="B64" s="62" t="s">
        <v>326</v>
      </c>
      <c r="C64" s="3" t="s">
        <v>126</v>
      </c>
      <c r="D64" s="3">
        <v>0.05</v>
      </c>
      <c r="E64" s="3">
        <v>0.09</v>
      </c>
      <c r="F64" s="2"/>
    </row>
    <row r="65" spans="2:6" x14ac:dyDescent="0.2">
      <c r="B65" s="62" t="s">
        <v>325</v>
      </c>
      <c r="C65" s="3" t="s">
        <v>126</v>
      </c>
      <c r="D65" s="3">
        <v>0.05</v>
      </c>
      <c r="E65" s="3">
        <v>0.09</v>
      </c>
    </row>
    <row r="66" spans="2:6" x14ac:dyDescent="0.2">
      <c r="B66" s="62" t="s">
        <v>317</v>
      </c>
      <c r="C66" s="3" t="s">
        <v>331</v>
      </c>
      <c r="D66" s="3">
        <v>0.06</v>
      </c>
      <c r="E66" s="3">
        <v>0.1</v>
      </c>
      <c r="F66" s="2"/>
    </row>
    <row r="67" spans="2:6" x14ac:dyDescent="0.2">
      <c r="B67" s="3" t="s">
        <v>139</v>
      </c>
      <c r="C67" s="3" t="s">
        <v>126</v>
      </c>
      <c r="D67" s="3">
        <v>0.05</v>
      </c>
      <c r="E67" s="3">
        <v>0.09</v>
      </c>
    </row>
    <row r="68" spans="2:6" x14ac:dyDescent="0.2">
      <c r="B68" s="62" t="s">
        <v>324</v>
      </c>
      <c r="C68" s="3" t="s">
        <v>126</v>
      </c>
      <c r="D68" s="3">
        <v>0.05</v>
      </c>
      <c r="E68" s="3">
        <v>0.09</v>
      </c>
      <c r="F68" s="2"/>
    </row>
    <row r="69" spans="2:6" x14ac:dyDescent="0.2">
      <c r="B69" s="62" t="s">
        <v>124</v>
      </c>
      <c r="C69" s="3" t="s">
        <v>118</v>
      </c>
      <c r="D69" s="3">
        <v>7.0000000000000007E-2</v>
      </c>
      <c r="E69" s="3">
        <v>0.13</v>
      </c>
    </row>
    <row r="70" spans="2:6" x14ac:dyDescent="0.2">
      <c r="B70" s="62" t="s">
        <v>140</v>
      </c>
      <c r="C70" s="3" t="s">
        <v>126</v>
      </c>
      <c r="D70" s="3">
        <v>0.05</v>
      </c>
      <c r="E70" s="3">
        <v>0.09</v>
      </c>
      <c r="F70" s="2"/>
    </row>
    <row r="71" spans="2:6" x14ac:dyDescent="0.2">
      <c r="B71" s="62" t="s">
        <v>318</v>
      </c>
      <c r="C71" s="3" t="s">
        <v>331</v>
      </c>
      <c r="D71" s="3">
        <v>0.06</v>
      </c>
      <c r="E71" s="3">
        <v>0.1</v>
      </c>
    </row>
    <row r="72" spans="2:6" x14ac:dyDescent="0.2">
      <c r="B72" s="62" t="s">
        <v>323</v>
      </c>
      <c r="C72" s="3" t="s">
        <v>126</v>
      </c>
      <c r="D72" s="3">
        <v>0.05</v>
      </c>
      <c r="E72" s="3">
        <v>0.09</v>
      </c>
      <c r="F72" s="2"/>
    </row>
    <row r="73" spans="2:6" x14ac:dyDescent="0.2">
      <c r="B73" s="62" t="s">
        <v>141</v>
      </c>
      <c r="C73" s="3" t="s">
        <v>126</v>
      </c>
      <c r="D73" s="3">
        <v>0.05</v>
      </c>
      <c r="E73" s="3">
        <v>0.09</v>
      </c>
    </row>
    <row r="74" spans="2:6" x14ac:dyDescent="0.2">
      <c r="B74" s="62" t="s">
        <v>142</v>
      </c>
      <c r="C74" s="3" t="s">
        <v>126</v>
      </c>
      <c r="D74" s="3">
        <v>0.05</v>
      </c>
      <c r="E74" s="3">
        <v>0.09</v>
      </c>
      <c r="F74" s="2"/>
    </row>
    <row r="75" spans="2:6" x14ac:dyDescent="0.2">
      <c r="B75" s="62" t="s">
        <v>319</v>
      </c>
      <c r="C75" s="3" t="s">
        <v>331</v>
      </c>
      <c r="D75" s="3">
        <v>0.06</v>
      </c>
      <c r="E75" s="3">
        <v>0.1</v>
      </c>
    </row>
    <row r="76" spans="2:6" x14ac:dyDescent="0.2">
      <c r="B76" s="62" t="s">
        <v>320</v>
      </c>
      <c r="C76" s="3" t="s">
        <v>331</v>
      </c>
      <c r="D76" s="3">
        <v>0.06</v>
      </c>
      <c r="E76" s="3">
        <v>0.1</v>
      </c>
      <c r="F76" s="2"/>
    </row>
    <row r="77" spans="2:6" x14ac:dyDescent="0.2">
      <c r="B77" s="62" t="s">
        <v>293</v>
      </c>
      <c r="C77" s="3" t="s">
        <v>118</v>
      </c>
      <c r="D77" s="3">
        <v>7.0000000000000007E-2</v>
      </c>
      <c r="E77" s="3">
        <v>0.13</v>
      </c>
    </row>
    <row r="78" spans="2:6" x14ac:dyDescent="0.2">
      <c r="B78" s="62" t="s">
        <v>322</v>
      </c>
      <c r="C78" s="3" t="s">
        <v>126</v>
      </c>
      <c r="D78" s="3">
        <v>0.05</v>
      </c>
      <c r="E78" s="3">
        <v>0.09</v>
      </c>
      <c r="F78" s="2"/>
    </row>
    <row r="79" spans="2:6" x14ac:dyDescent="0.2">
      <c r="B79" s="62" t="s">
        <v>321</v>
      </c>
      <c r="C79" s="3" t="s">
        <v>331</v>
      </c>
      <c r="D79" s="3">
        <v>0.06</v>
      </c>
      <c r="E79" s="3">
        <v>0.1</v>
      </c>
    </row>
    <row r="80" spans="2:6" x14ac:dyDescent="0.2">
      <c r="F80" s="2"/>
    </row>
    <row r="81" spans="2:25" s="50" customFormat="1" x14ac:dyDescent="0.2">
      <c r="B81" s="58" t="s">
        <v>338</v>
      </c>
    </row>
    <row r="83" spans="2:25" ht="135" x14ac:dyDescent="0.25">
      <c r="B83" s="66" t="s">
        <v>31</v>
      </c>
      <c r="C83" s="67" t="s">
        <v>727</v>
      </c>
      <c r="D83" s="68" t="s">
        <v>292</v>
      </c>
      <c r="E83" s="68" t="s">
        <v>291</v>
      </c>
      <c r="F83" s="68" t="s">
        <v>116</v>
      </c>
      <c r="G83" s="68" t="s">
        <v>277</v>
      </c>
      <c r="H83" s="68" t="s">
        <v>740</v>
      </c>
      <c r="J83" s="60" t="s">
        <v>344</v>
      </c>
      <c r="K83" s="61" t="s">
        <v>349</v>
      </c>
      <c r="L83" s="61" t="s">
        <v>349</v>
      </c>
      <c r="M83" s="61" t="s">
        <v>349</v>
      </c>
      <c r="N83" s="61" t="s">
        <v>349</v>
      </c>
      <c r="O83" s="61" t="s">
        <v>349</v>
      </c>
      <c r="P83" s="61" t="s">
        <v>349</v>
      </c>
      <c r="Q83" s="61" t="s">
        <v>349</v>
      </c>
      <c r="R83" s="61" t="s">
        <v>349</v>
      </c>
      <c r="S83" s="61" t="s">
        <v>349</v>
      </c>
      <c r="T83" s="61" t="s">
        <v>349</v>
      </c>
      <c r="U83" s="61" t="s">
        <v>349</v>
      </c>
      <c r="V83" s="61" t="s">
        <v>349</v>
      </c>
      <c r="W83" s="61" t="s">
        <v>349</v>
      </c>
      <c r="X83" s="61" t="s">
        <v>349</v>
      </c>
    </row>
    <row r="84" spans="2:25" ht="28.5" x14ac:dyDescent="0.25">
      <c r="B84" s="69" t="s">
        <v>238</v>
      </c>
      <c r="C84" s="70">
        <v>1</v>
      </c>
      <c r="D84" s="69" t="s">
        <v>236</v>
      </c>
      <c r="E84" s="69" t="s">
        <v>289</v>
      </c>
      <c r="F84" s="57" t="s">
        <v>118</v>
      </c>
      <c r="G84" s="57">
        <v>1.7</v>
      </c>
      <c r="H84" s="57">
        <v>2</v>
      </c>
      <c r="J84" s="60" t="s">
        <v>352</v>
      </c>
    </row>
    <row r="85" spans="2:25" ht="42.75" x14ac:dyDescent="0.25">
      <c r="B85" s="69" t="s">
        <v>237</v>
      </c>
      <c r="C85" s="69" t="s">
        <v>285</v>
      </c>
      <c r="D85" s="69" t="s">
        <v>235</v>
      </c>
      <c r="E85" s="69" t="s">
        <v>287</v>
      </c>
      <c r="F85" s="57" t="s">
        <v>535</v>
      </c>
      <c r="G85" s="57">
        <v>1.7</v>
      </c>
      <c r="H85" s="57">
        <v>2</v>
      </c>
      <c r="J85" s="60" t="s">
        <v>342</v>
      </c>
      <c r="K85" s="63" t="s">
        <v>390</v>
      </c>
      <c r="L85" s="63" t="s">
        <v>391</v>
      </c>
      <c r="M85" s="63" t="s">
        <v>392</v>
      </c>
      <c r="N85" s="63" t="s">
        <v>393</v>
      </c>
      <c r="O85" s="63" t="s">
        <v>394</v>
      </c>
      <c r="P85" s="63" t="s">
        <v>395</v>
      </c>
      <c r="Q85" s="63" t="s">
        <v>396</v>
      </c>
      <c r="R85" s="63" t="s">
        <v>397</v>
      </c>
      <c r="S85" s="63" t="s">
        <v>398</v>
      </c>
      <c r="T85" s="63" t="s">
        <v>399</v>
      </c>
      <c r="U85" s="63" t="s">
        <v>400</v>
      </c>
      <c r="V85" s="63" t="s">
        <v>401</v>
      </c>
      <c r="W85" s="63" t="s">
        <v>402</v>
      </c>
      <c r="X85" s="63" t="s">
        <v>403</v>
      </c>
    </row>
    <row r="86" spans="2:25" ht="28.5" x14ac:dyDescent="0.25">
      <c r="B86" s="69"/>
      <c r="C86" s="69" t="s">
        <v>285</v>
      </c>
      <c r="E86" s="69" t="s">
        <v>284</v>
      </c>
      <c r="F86" s="57" t="s">
        <v>539</v>
      </c>
      <c r="G86" s="57">
        <v>1.7</v>
      </c>
      <c r="H86" s="57">
        <v>2</v>
      </c>
      <c r="J86" s="60" t="s">
        <v>343</v>
      </c>
      <c r="K86" s="64" t="s">
        <v>246</v>
      </c>
      <c r="L86" s="64" t="s">
        <v>245</v>
      </c>
      <c r="M86" s="64" t="s">
        <v>244</v>
      </c>
      <c r="N86" s="64" t="s">
        <v>427</v>
      </c>
      <c r="O86" s="64" t="s">
        <v>428</v>
      </c>
      <c r="P86" s="64" t="s">
        <v>239</v>
      </c>
      <c r="Q86" s="64" t="s">
        <v>429</v>
      </c>
      <c r="R86" s="64" t="s">
        <v>430</v>
      </c>
      <c r="S86" s="64" t="s">
        <v>167</v>
      </c>
      <c r="T86" s="64" t="s">
        <v>424</v>
      </c>
      <c r="U86" s="64" t="s">
        <v>243</v>
      </c>
      <c r="V86" s="64" t="s">
        <v>431</v>
      </c>
      <c r="W86" s="64" t="s">
        <v>241</v>
      </c>
      <c r="X86" s="64" t="s">
        <v>181</v>
      </c>
      <c r="Y86" s="3" t="s">
        <v>839</v>
      </c>
    </row>
    <row r="87" spans="2:25" ht="15" x14ac:dyDescent="0.25">
      <c r="F87" s="57" t="s">
        <v>536</v>
      </c>
      <c r="G87" s="57">
        <v>1.8</v>
      </c>
      <c r="H87" s="57">
        <v>2.2000000000000002</v>
      </c>
      <c r="J87" s="60"/>
      <c r="K87" s="71" t="s">
        <v>448</v>
      </c>
      <c r="L87" s="71" t="s">
        <v>221</v>
      </c>
      <c r="M87" s="71" t="s">
        <v>221</v>
      </c>
      <c r="N87" s="71" t="s">
        <v>449</v>
      </c>
      <c r="O87" s="71" t="s">
        <v>221</v>
      </c>
      <c r="P87" s="71" t="s">
        <v>221</v>
      </c>
      <c r="Q87" s="71" t="s">
        <v>221</v>
      </c>
      <c r="R87" s="71" t="s">
        <v>221</v>
      </c>
      <c r="S87" s="71" t="s">
        <v>108</v>
      </c>
      <c r="T87" s="71" t="s">
        <v>221</v>
      </c>
      <c r="U87" s="71" t="s">
        <v>47</v>
      </c>
      <c r="V87" s="71" t="s">
        <v>443</v>
      </c>
      <c r="W87" s="71" t="s">
        <v>444</v>
      </c>
      <c r="X87" s="71" t="s">
        <v>273</v>
      </c>
      <c r="Y87" s="3" t="s">
        <v>221</v>
      </c>
    </row>
    <row r="88" spans="2:25" ht="15" x14ac:dyDescent="0.25">
      <c r="F88" s="57" t="s">
        <v>537</v>
      </c>
      <c r="G88" s="57">
        <v>1.8</v>
      </c>
      <c r="H88" s="57">
        <v>2.2000000000000002</v>
      </c>
      <c r="J88" s="60"/>
      <c r="K88" s="71" t="s">
        <v>471</v>
      </c>
      <c r="L88" s="71" t="s">
        <v>76</v>
      </c>
      <c r="M88" s="71" t="s">
        <v>76</v>
      </c>
      <c r="N88" s="71" t="s">
        <v>472</v>
      </c>
      <c r="O88" s="71" t="s">
        <v>76</v>
      </c>
      <c r="P88" s="71" t="s">
        <v>76</v>
      </c>
      <c r="Q88" s="71" t="s">
        <v>76</v>
      </c>
      <c r="R88" s="71" t="s">
        <v>76</v>
      </c>
      <c r="S88" s="71" t="s">
        <v>198</v>
      </c>
      <c r="T88" s="71" t="s">
        <v>76</v>
      </c>
      <c r="U88" s="71" t="s">
        <v>180</v>
      </c>
      <c r="V88" s="71" t="s">
        <v>466</v>
      </c>
      <c r="W88" s="71" t="s">
        <v>473</v>
      </c>
      <c r="X88" s="71" t="s">
        <v>464</v>
      </c>
      <c r="Y88" s="3" t="s">
        <v>76</v>
      </c>
    </row>
    <row r="89" spans="2:25" x14ac:dyDescent="0.2">
      <c r="F89" s="57" t="s">
        <v>540</v>
      </c>
      <c r="G89" s="57">
        <v>1.8</v>
      </c>
      <c r="H89" s="57">
        <v>2.2000000000000002</v>
      </c>
      <c r="K89" s="71" t="s">
        <v>76</v>
      </c>
      <c r="L89" s="71" t="s">
        <v>273</v>
      </c>
      <c r="M89" s="71" t="s">
        <v>273</v>
      </c>
      <c r="N89" s="71" t="s">
        <v>76</v>
      </c>
      <c r="O89" s="71" t="s">
        <v>273</v>
      </c>
      <c r="P89" s="71" t="s">
        <v>273</v>
      </c>
      <c r="Q89" s="71" t="s">
        <v>273</v>
      </c>
      <c r="R89" s="71" t="s">
        <v>273</v>
      </c>
      <c r="S89" s="71" t="s">
        <v>199</v>
      </c>
      <c r="T89" s="71" t="s">
        <v>273</v>
      </c>
      <c r="U89" s="71" t="s">
        <v>163</v>
      </c>
      <c r="V89" s="71" t="s">
        <v>489</v>
      </c>
      <c r="W89" s="71" t="s">
        <v>485</v>
      </c>
      <c r="X89" s="71" t="s">
        <v>490</v>
      </c>
    </row>
    <row r="90" spans="2:25" x14ac:dyDescent="0.2">
      <c r="F90" s="57" t="s">
        <v>126</v>
      </c>
      <c r="G90" s="57">
        <v>1.8</v>
      </c>
      <c r="H90" s="57">
        <v>2.2000000000000002</v>
      </c>
      <c r="K90" s="71"/>
      <c r="L90" s="71"/>
      <c r="M90" s="71"/>
      <c r="N90" s="71" t="s">
        <v>273</v>
      </c>
      <c r="O90" s="71"/>
      <c r="P90" s="71"/>
      <c r="Q90" s="71"/>
      <c r="R90" s="71"/>
      <c r="S90" s="71" t="s">
        <v>200</v>
      </c>
      <c r="T90" s="71"/>
      <c r="U90" s="71" t="s">
        <v>58</v>
      </c>
      <c r="V90" s="71" t="s">
        <v>273</v>
      </c>
      <c r="W90" s="71" t="s">
        <v>503</v>
      </c>
      <c r="X90" s="71" t="s">
        <v>501</v>
      </c>
    </row>
    <row r="91" spans="2:25" x14ac:dyDescent="0.2">
      <c r="F91" s="57" t="s">
        <v>538</v>
      </c>
      <c r="G91" s="57">
        <v>1.8</v>
      </c>
      <c r="H91" s="57">
        <v>2.2000000000000002</v>
      </c>
      <c r="K91" s="71"/>
      <c r="L91" s="71"/>
      <c r="M91" s="71"/>
      <c r="N91" s="71"/>
      <c r="O91" s="71"/>
      <c r="P91" s="71"/>
      <c r="Q91" s="71"/>
      <c r="R91" s="71"/>
      <c r="S91" s="71" t="s">
        <v>201</v>
      </c>
      <c r="T91" s="71"/>
      <c r="U91" s="71" t="s">
        <v>164</v>
      </c>
      <c r="V91" s="71" t="s">
        <v>488</v>
      </c>
      <c r="W91" s="71" t="s">
        <v>273</v>
      </c>
      <c r="X91" s="71" t="s">
        <v>499</v>
      </c>
    </row>
    <row r="92" spans="2:25" x14ac:dyDescent="0.2">
      <c r="F92" s="57" t="s">
        <v>541</v>
      </c>
      <c r="G92" s="57">
        <v>1.8</v>
      </c>
      <c r="H92" s="57">
        <v>2.2000000000000002</v>
      </c>
      <c r="K92" s="71"/>
      <c r="L92" s="71"/>
      <c r="M92" s="71"/>
      <c r="N92" s="71"/>
      <c r="O92" s="71"/>
      <c r="P92" s="71"/>
      <c r="Q92" s="71"/>
      <c r="R92" s="71"/>
      <c r="S92" s="71" t="s">
        <v>202</v>
      </c>
      <c r="T92" s="71"/>
      <c r="U92" s="71" t="s">
        <v>49</v>
      </c>
      <c r="V92" s="71"/>
      <c r="W92" s="71"/>
      <c r="X92" s="71"/>
    </row>
    <row r="93" spans="2:25" x14ac:dyDescent="0.2">
      <c r="K93" s="71"/>
      <c r="L93" s="71"/>
      <c r="M93" s="71"/>
      <c r="N93" s="71"/>
      <c r="O93" s="71"/>
      <c r="P93" s="71"/>
      <c r="Q93" s="71"/>
      <c r="R93" s="71"/>
      <c r="S93" s="71"/>
      <c r="T93" s="71"/>
      <c r="U93" s="71" t="s">
        <v>2</v>
      </c>
      <c r="V93" s="71"/>
      <c r="W93" s="71"/>
      <c r="X93" s="71"/>
    </row>
    <row r="94" spans="2:25" x14ac:dyDescent="0.2">
      <c r="F94" s="57"/>
      <c r="G94" s="57"/>
      <c r="H94" s="57"/>
      <c r="K94" s="65"/>
      <c r="L94" s="65"/>
      <c r="M94" s="65"/>
      <c r="N94" s="65"/>
      <c r="O94" s="65"/>
      <c r="P94" s="65"/>
      <c r="Q94" s="65"/>
      <c r="R94" s="65"/>
      <c r="S94" s="65"/>
      <c r="T94" s="65"/>
      <c r="U94" s="65" t="s">
        <v>273</v>
      </c>
      <c r="V94" s="65"/>
      <c r="W94" s="65"/>
      <c r="X94" s="65"/>
    </row>
    <row r="95" spans="2:25" x14ac:dyDescent="0.2">
      <c r="K95" s="65"/>
      <c r="L95" s="65"/>
      <c r="M95" s="65"/>
      <c r="N95" s="65"/>
      <c r="O95" s="65"/>
      <c r="P95" s="65"/>
      <c r="Q95" s="65"/>
      <c r="R95" s="65"/>
      <c r="S95" s="65"/>
      <c r="T95" s="65"/>
      <c r="U95" s="65"/>
      <c r="V95" s="65"/>
      <c r="W95" s="65"/>
      <c r="X95" s="65"/>
    </row>
    <row r="96" spans="2:25" x14ac:dyDescent="0.2">
      <c r="F96" s="57"/>
      <c r="G96" s="57"/>
      <c r="H96" s="57"/>
      <c r="K96" s="65"/>
      <c r="L96" s="65"/>
      <c r="M96" s="65"/>
      <c r="N96" s="65"/>
      <c r="O96" s="65"/>
      <c r="P96" s="65"/>
      <c r="Q96" s="65"/>
      <c r="R96" s="65"/>
      <c r="S96" s="65"/>
      <c r="T96" s="65"/>
      <c r="U96" s="65"/>
      <c r="V96" s="65"/>
      <c r="W96" s="65"/>
      <c r="X96" s="65"/>
    </row>
    <row r="98" spans="2:37" s="50" customFormat="1" x14ac:dyDescent="0.2">
      <c r="B98" s="58" t="s">
        <v>339</v>
      </c>
    </row>
    <row r="100" spans="2:37" ht="30" x14ac:dyDescent="0.25">
      <c r="B100" s="66" t="s">
        <v>728</v>
      </c>
      <c r="C100" s="68" t="s">
        <v>290</v>
      </c>
      <c r="D100" s="68" t="s">
        <v>729</v>
      </c>
      <c r="E100" s="68" t="s">
        <v>164</v>
      </c>
      <c r="F100" s="68" t="s">
        <v>276</v>
      </c>
      <c r="G100" s="68" t="s">
        <v>543</v>
      </c>
      <c r="H100" s="60" t="s">
        <v>344</v>
      </c>
      <c r="I100" s="61" t="s">
        <v>269</v>
      </c>
      <c r="J100" s="61" t="s">
        <v>269</v>
      </c>
      <c r="K100" s="61" t="s">
        <v>269</v>
      </c>
      <c r="L100" s="61" t="s">
        <v>269</v>
      </c>
      <c r="M100" s="61" t="s">
        <v>269</v>
      </c>
      <c r="N100" s="61" t="s">
        <v>269</v>
      </c>
      <c r="O100" s="61" t="s">
        <v>269</v>
      </c>
      <c r="P100" s="61" t="s">
        <v>269</v>
      </c>
      <c r="Q100" s="61" t="s">
        <v>269</v>
      </c>
      <c r="R100" s="61" t="s">
        <v>269</v>
      </c>
      <c r="S100" s="61" t="s">
        <v>269</v>
      </c>
      <c r="T100" s="61" t="s">
        <v>269</v>
      </c>
      <c r="U100" s="61" t="s">
        <v>269</v>
      </c>
      <c r="V100" s="61" t="s">
        <v>269</v>
      </c>
      <c r="W100" s="61" t="s">
        <v>269</v>
      </c>
      <c r="X100" s="61" t="s">
        <v>259</v>
      </c>
      <c r="Y100" s="61" t="s">
        <v>259</v>
      </c>
      <c r="Z100" s="61" t="s">
        <v>259</v>
      </c>
      <c r="AA100" s="61" t="s">
        <v>259</v>
      </c>
      <c r="AB100" s="61" t="s">
        <v>259</v>
      </c>
      <c r="AC100" s="61" t="s">
        <v>259</v>
      </c>
      <c r="AD100" s="61" t="s">
        <v>259</v>
      </c>
      <c r="AE100" s="61" t="s">
        <v>350</v>
      </c>
      <c r="AF100" s="61" t="s">
        <v>350</v>
      </c>
      <c r="AG100" s="61" t="s">
        <v>351</v>
      </c>
      <c r="AH100" s="61" t="s">
        <v>348</v>
      </c>
    </row>
    <row r="101" spans="2:37" ht="28.5" x14ac:dyDescent="0.25">
      <c r="B101" s="72" t="s">
        <v>288</v>
      </c>
      <c r="C101" s="72" t="s">
        <v>280</v>
      </c>
      <c r="D101" s="72">
        <v>4.4000000000000004</v>
      </c>
      <c r="E101" s="68" t="s">
        <v>275</v>
      </c>
      <c r="F101" s="68" t="s">
        <v>275</v>
      </c>
      <c r="G101" s="72" t="s">
        <v>221</v>
      </c>
      <c r="H101" s="60" t="s">
        <v>352</v>
      </c>
      <c r="I101" s="61" t="s">
        <v>255</v>
      </c>
      <c r="J101" s="61" t="s">
        <v>255</v>
      </c>
      <c r="K101" s="61" t="s">
        <v>255</v>
      </c>
      <c r="L101" s="61" t="s">
        <v>255</v>
      </c>
      <c r="M101" s="61" t="s">
        <v>255</v>
      </c>
      <c r="N101" s="61" t="s">
        <v>255</v>
      </c>
      <c r="O101" s="61" t="s">
        <v>255</v>
      </c>
      <c r="P101" s="61" t="s">
        <v>255</v>
      </c>
      <c r="Q101" s="61" t="s">
        <v>255</v>
      </c>
      <c r="R101" s="61" t="s">
        <v>255</v>
      </c>
      <c r="S101" s="61" t="s">
        <v>255</v>
      </c>
      <c r="T101" s="61" t="s">
        <v>255</v>
      </c>
      <c r="U101" s="61" t="s">
        <v>260</v>
      </c>
      <c r="V101" s="61" t="s">
        <v>353</v>
      </c>
      <c r="W101" s="61" t="s">
        <v>353</v>
      </c>
      <c r="X101" s="61"/>
      <c r="AG101" s="61" t="s">
        <v>354</v>
      </c>
    </row>
    <row r="102" spans="2:37" ht="15" x14ac:dyDescent="0.25">
      <c r="B102" s="69" t="s">
        <v>286</v>
      </c>
      <c r="C102" s="69">
        <v>2.2999999999999998</v>
      </c>
      <c r="D102" s="69">
        <v>2.2000000000000002</v>
      </c>
      <c r="E102" s="68" t="s">
        <v>274</v>
      </c>
      <c r="F102" s="68" t="s">
        <v>273</v>
      </c>
      <c r="G102" s="69" t="s">
        <v>76</v>
      </c>
      <c r="H102" s="60" t="s">
        <v>342</v>
      </c>
      <c r="I102" s="63" t="s">
        <v>368</v>
      </c>
      <c r="J102" s="63" t="s">
        <v>369</v>
      </c>
      <c r="K102" s="63" t="s">
        <v>370</v>
      </c>
      <c r="L102" s="63" t="s">
        <v>371</v>
      </c>
      <c r="M102" s="63" t="s">
        <v>372</v>
      </c>
      <c r="N102" s="63" t="s">
        <v>373</v>
      </c>
      <c r="O102" s="63" t="s">
        <v>374</v>
      </c>
      <c r="P102" s="63" t="s">
        <v>375</v>
      </c>
      <c r="Q102" s="63" t="s">
        <v>376</v>
      </c>
      <c r="R102" s="63" t="s">
        <v>377</v>
      </c>
      <c r="S102" s="63" t="s">
        <v>378</v>
      </c>
      <c r="T102" s="63" t="s">
        <v>379</v>
      </c>
      <c r="U102" s="63" t="s">
        <v>380</v>
      </c>
      <c r="V102" s="63" t="s">
        <v>381</v>
      </c>
      <c r="W102" s="63" t="s">
        <v>382</v>
      </c>
      <c r="X102" s="63" t="s">
        <v>383</v>
      </c>
      <c r="Y102" s="63" t="s">
        <v>384</v>
      </c>
      <c r="Z102" s="63" t="s">
        <v>385</v>
      </c>
      <c r="AA102" s="63" t="s">
        <v>386</v>
      </c>
      <c r="AB102" s="63" t="s">
        <v>387</v>
      </c>
      <c r="AC102" s="63" t="s">
        <v>388</v>
      </c>
      <c r="AD102" s="63" t="s">
        <v>389</v>
      </c>
      <c r="AE102" s="63" t="s">
        <v>404</v>
      </c>
      <c r="AF102" s="63" t="s">
        <v>405</v>
      </c>
      <c r="AG102" s="63" t="s">
        <v>412</v>
      </c>
      <c r="AH102" s="63" t="s">
        <v>367</v>
      </c>
    </row>
    <row r="103" spans="2:37" ht="30" x14ac:dyDescent="0.25">
      <c r="B103" s="69" t="s">
        <v>283</v>
      </c>
      <c r="C103" s="69" t="s">
        <v>282</v>
      </c>
      <c r="D103" s="69">
        <v>4.4000000000000004</v>
      </c>
      <c r="E103" s="68" t="s">
        <v>272</v>
      </c>
      <c r="H103" s="60" t="s">
        <v>343</v>
      </c>
      <c r="I103" s="64" t="s">
        <v>94</v>
      </c>
      <c r="J103" s="64" t="s">
        <v>167</v>
      </c>
      <c r="K103" s="64" t="s">
        <v>424</v>
      </c>
      <c r="L103" s="64" t="s">
        <v>243</v>
      </c>
      <c r="M103" s="64" t="s">
        <v>242</v>
      </c>
      <c r="N103" s="64" t="s">
        <v>241</v>
      </c>
      <c r="O103" s="64" t="s">
        <v>267</v>
      </c>
      <c r="P103" s="64" t="s">
        <v>266</v>
      </c>
      <c r="Q103" s="64" t="s">
        <v>265</v>
      </c>
      <c r="R103" s="64" t="s">
        <v>264</v>
      </c>
      <c r="S103" s="64" t="s">
        <v>263</v>
      </c>
      <c r="T103" s="64" t="s">
        <v>425</v>
      </c>
      <c r="U103" s="64" t="s">
        <v>94</v>
      </c>
      <c r="V103" s="64" t="s">
        <v>94</v>
      </c>
      <c r="W103" s="64" t="s">
        <v>181</v>
      </c>
      <c r="X103" s="64" t="s">
        <v>94</v>
      </c>
      <c r="Y103" s="64" t="s">
        <v>167</v>
      </c>
      <c r="Z103" s="64" t="s">
        <v>424</v>
      </c>
      <c r="AA103" s="64" t="s">
        <v>243</v>
      </c>
      <c r="AB103" s="64" t="s">
        <v>426</v>
      </c>
      <c r="AC103" s="64" t="s">
        <v>181</v>
      </c>
      <c r="AD103" s="64" t="s">
        <v>258</v>
      </c>
      <c r="AE103" s="64" t="s">
        <v>178</v>
      </c>
      <c r="AF103" s="64" t="s">
        <v>432</v>
      </c>
      <c r="AG103" s="64" t="s">
        <v>103</v>
      </c>
      <c r="AH103" s="64" t="s">
        <v>423</v>
      </c>
      <c r="AI103" s="64" t="s">
        <v>687</v>
      </c>
      <c r="AJ103" s="3" t="s">
        <v>836</v>
      </c>
      <c r="AK103" s="3" t="s">
        <v>839</v>
      </c>
    </row>
    <row r="104" spans="2:37" ht="30" x14ac:dyDescent="0.25">
      <c r="B104" s="69" t="s">
        <v>281</v>
      </c>
      <c r="C104" s="69" t="s">
        <v>280</v>
      </c>
      <c r="D104" s="69">
        <v>4.4000000000000004</v>
      </c>
      <c r="E104" s="68" t="s">
        <v>271</v>
      </c>
      <c r="H104" s="60"/>
      <c r="I104" s="65" t="s">
        <v>442</v>
      </c>
      <c r="J104" s="65" t="s">
        <v>170</v>
      </c>
      <c r="K104" s="65" t="s">
        <v>221</v>
      </c>
      <c r="L104" s="65" t="s">
        <v>47</v>
      </c>
      <c r="M104" s="65" t="s">
        <v>443</v>
      </c>
      <c r="N104" s="65" t="s">
        <v>444</v>
      </c>
      <c r="O104" s="65" t="s">
        <v>221</v>
      </c>
      <c r="P104" s="65" t="s">
        <v>221</v>
      </c>
      <c r="Q104" s="65" t="s">
        <v>221</v>
      </c>
      <c r="R104" s="65" t="s">
        <v>221</v>
      </c>
      <c r="S104" s="65" t="s">
        <v>221</v>
      </c>
      <c r="T104" s="65" t="s">
        <v>221</v>
      </c>
      <c r="U104" s="71" t="s">
        <v>445</v>
      </c>
      <c r="V104" s="71" t="s">
        <v>172</v>
      </c>
      <c r="W104" s="71" t="s">
        <v>446</v>
      </c>
      <c r="X104" s="71" t="s">
        <v>447</v>
      </c>
      <c r="Y104" s="71" t="s">
        <v>170</v>
      </c>
      <c r="Z104" s="71" t="s">
        <v>221</v>
      </c>
      <c r="AA104" s="71" t="s">
        <v>47</v>
      </c>
      <c r="AB104" s="71" t="s">
        <v>252</v>
      </c>
      <c r="AC104" s="71" t="s">
        <v>182</v>
      </c>
      <c r="AD104" s="71" t="s">
        <v>183</v>
      </c>
      <c r="AE104" s="71" t="s">
        <v>164</v>
      </c>
      <c r="AF104" s="71" t="s">
        <v>276</v>
      </c>
      <c r="AG104" s="71" t="s">
        <v>454</v>
      </c>
      <c r="AH104" s="65" t="s">
        <v>441</v>
      </c>
      <c r="AI104" s="71" t="s">
        <v>688</v>
      </c>
      <c r="AJ104" s="3" t="s">
        <v>837</v>
      </c>
      <c r="AK104" s="3" t="s">
        <v>221</v>
      </c>
    </row>
    <row r="105" spans="2:37" ht="30" x14ac:dyDescent="0.25">
      <c r="B105" s="69" t="s">
        <v>340</v>
      </c>
      <c r="C105" s="69" t="s">
        <v>279</v>
      </c>
      <c r="D105" s="73" t="s">
        <v>278</v>
      </c>
      <c r="E105" s="68" t="s">
        <v>270</v>
      </c>
      <c r="H105" s="60"/>
      <c r="I105" s="65" t="s">
        <v>465</v>
      </c>
      <c r="J105" s="65" t="s">
        <v>171</v>
      </c>
      <c r="K105" s="65" t="s">
        <v>76</v>
      </c>
      <c r="L105" s="65" t="s">
        <v>180</v>
      </c>
      <c r="M105" s="65" t="s">
        <v>466</v>
      </c>
      <c r="N105" s="65" t="s">
        <v>467</v>
      </c>
      <c r="O105" s="65" t="s">
        <v>76</v>
      </c>
      <c r="P105" s="65" t="s">
        <v>76</v>
      </c>
      <c r="Q105" s="65" t="s">
        <v>76</v>
      </c>
      <c r="R105" s="65" t="s">
        <v>76</v>
      </c>
      <c r="S105" s="65" t="s">
        <v>76</v>
      </c>
      <c r="T105" s="65" t="s">
        <v>76</v>
      </c>
      <c r="U105" s="71" t="s">
        <v>468</v>
      </c>
      <c r="V105" s="71" t="s">
        <v>173</v>
      </c>
      <c r="W105" s="71" t="s">
        <v>182</v>
      </c>
      <c r="X105" s="71" t="s">
        <v>469</v>
      </c>
      <c r="Y105" s="71" t="s">
        <v>171</v>
      </c>
      <c r="Z105" s="71" t="s">
        <v>76</v>
      </c>
      <c r="AA105" s="71" t="s">
        <v>180</v>
      </c>
      <c r="AB105" s="71" t="s">
        <v>470</v>
      </c>
      <c r="AC105" s="71" t="s">
        <v>184</v>
      </c>
      <c r="AD105" s="71" t="s">
        <v>185</v>
      </c>
      <c r="AE105" s="71" t="s">
        <v>275</v>
      </c>
      <c r="AF105" s="71" t="s">
        <v>275</v>
      </c>
      <c r="AG105" s="71" t="s">
        <v>478</v>
      </c>
      <c r="AH105" s="65" t="s">
        <v>463</v>
      </c>
      <c r="AI105" s="71" t="s">
        <v>531</v>
      </c>
      <c r="AJ105" s="3" t="s">
        <v>838</v>
      </c>
      <c r="AK105" s="3" t="s">
        <v>76</v>
      </c>
    </row>
    <row r="106" spans="2:37" ht="25.5" x14ac:dyDescent="0.2">
      <c r="B106" s="69" t="s">
        <v>732</v>
      </c>
      <c r="C106" s="69"/>
      <c r="D106" s="73"/>
      <c r="E106" s="68"/>
      <c r="I106" s="65" t="s">
        <v>169</v>
      </c>
      <c r="J106" s="65" t="s">
        <v>107</v>
      </c>
      <c r="K106" s="65" t="s">
        <v>273</v>
      </c>
      <c r="L106" s="65" t="s">
        <v>163</v>
      </c>
      <c r="M106" s="65" t="s">
        <v>251</v>
      </c>
      <c r="N106" s="65" t="s">
        <v>485</v>
      </c>
      <c r="O106" s="65" t="s">
        <v>273</v>
      </c>
      <c r="P106" s="65" t="s">
        <v>273</v>
      </c>
      <c r="Q106" s="65" t="s">
        <v>273</v>
      </c>
      <c r="R106" s="65" t="s">
        <v>273</v>
      </c>
      <c r="S106" s="65" t="s">
        <v>273</v>
      </c>
      <c r="T106" s="65" t="s">
        <v>273</v>
      </c>
      <c r="U106" s="71" t="s">
        <v>486</v>
      </c>
      <c r="V106" s="71" t="s">
        <v>174</v>
      </c>
      <c r="W106" s="71" t="s">
        <v>184</v>
      </c>
      <c r="X106" s="71" t="s">
        <v>487</v>
      </c>
      <c r="Y106" s="71" t="s">
        <v>107</v>
      </c>
      <c r="Z106" s="71" t="s">
        <v>273</v>
      </c>
      <c r="AA106" s="71" t="s">
        <v>163</v>
      </c>
      <c r="AB106" s="71" t="s">
        <v>488</v>
      </c>
      <c r="AC106" s="71" t="s">
        <v>186</v>
      </c>
      <c r="AD106" s="71" t="s">
        <v>2</v>
      </c>
      <c r="AE106" s="71" t="s">
        <v>274</v>
      </c>
      <c r="AF106" s="71" t="s">
        <v>273</v>
      </c>
      <c r="AG106" s="71" t="s">
        <v>496</v>
      </c>
      <c r="AH106" s="65" t="s">
        <v>484</v>
      </c>
      <c r="AI106" s="71" t="s">
        <v>532</v>
      </c>
      <c r="AJ106" s="152" t="s">
        <v>830</v>
      </c>
    </row>
    <row r="107" spans="2:37" x14ac:dyDescent="0.2">
      <c r="I107" s="65" t="s">
        <v>502</v>
      </c>
      <c r="J107" s="65" t="s">
        <v>2</v>
      </c>
      <c r="K107" s="65"/>
      <c r="L107" s="65" t="s">
        <v>58</v>
      </c>
      <c r="M107" s="65" t="s">
        <v>488</v>
      </c>
      <c r="N107" s="65" t="s">
        <v>503</v>
      </c>
      <c r="O107" s="65"/>
      <c r="P107" s="65"/>
      <c r="Q107" s="65"/>
      <c r="R107" s="65"/>
      <c r="S107" s="65"/>
      <c r="T107" s="65"/>
      <c r="U107" s="71" t="s">
        <v>504</v>
      </c>
      <c r="V107" s="71" t="s">
        <v>175</v>
      </c>
      <c r="W107" s="71" t="s">
        <v>505</v>
      </c>
      <c r="X107" s="71" t="s">
        <v>74</v>
      </c>
      <c r="Y107" s="71" t="s">
        <v>2</v>
      </c>
      <c r="Z107" s="71"/>
      <c r="AA107" s="71" t="s">
        <v>58</v>
      </c>
      <c r="AB107" s="71"/>
      <c r="AC107" s="71" t="s">
        <v>187</v>
      </c>
      <c r="AD107" s="71"/>
      <c r="AE107" s="71" t="s">
        <v>272</v>
      </c>
      <c r="AF107" s="71"/>
      <c r="AH107" s="65" t="s">
        <v>2</v>
      </c>
      <c r="AI107" s="71" t="s">
        <v>533</v>
      </c>
    </row>
    <row r="108" spans="2:37" ht="15" x14ac:dyDescent="0.2">
      <c r="B108" s="69"/>
      <c r="C108" s="69"/>
      <c r="D108" s="73"/>
      <c r="E108" s="68"/>
      <c r="I108" s="65" t="s">
        <v>507</v>
      </c>
      <c r="J108" s="65"/>
      <c r="K108" s="65"/>
      <c r="L108" s="65" t="s">
        <v>164</v>
      </c>
      <c r="M108" s="65"/>
      <c r="N108" s="65" t="s">
        <v>273</v>
      </c>
      <c r="O108" s="65"/>
      <c r="P108" s="65"/>
      <c r="Q108" s="65"/>
      <c r="R108" s="65"/>
      <c r="S108" s="65"/>
      <c r="T108" s="65"/>
      <c r="U108" s="71" t="s">
        <v>273</v>
      </c>
      <c r="V108" s="71" t="s">
        <v>176</v>
      </c>
      <c r="W108" s="71" t="s">
        <v>508</v>
      </c>
      <c r="X108" s="71" t="s">
        <v>509</v>
      </c>
      <c r="Y108" s="71"/>
      <c r="Z108" s="71"/>
      <c r="AA108" s="71" t="s">
        <v>164</v>
      </c>
      <c r="AB108" s="71"/>
      <c r="AC108" s="71"/>
      <c r="AD108" s="71"/>
      <c r="AE108" s="71" t="s">
        <v>271</v>
      </c>
      <c r="AF108" s="71"/>
      <c r="AH108" s="65"/>
      <c r="AI108" s="71" t="s">
        <v>534</v>
      </c>
    </row>
    <row r="109" spans="2:37" x14ac:dyDescent="0.2">
      <c r="I109" s="65" t="s">
        <v>511</v>
      </c>
      <c r="J109" s="65"/>
      <c r="K109" s="65"/>
      <c r="L109" s="65" t="s">
        <v>49</v>
      </c>
      <c r="M109" s="65"/>
      <c r="N109" s="65"/>
      <c r="O109" s="65"/>
      <c r="P109" s="65"/>
      <c r="Q109" s="65"/>
      <c r="R109" s="65"/>
      <c r="S109" s="65"/>
      <c r="T109" s="65"/>
      <c r="V109" s="71" t="s">
        <v>177</v>
      </c>
      <c r="W109" s="71" t="s">
        <v>499</v>
      </c>
      <c r="X109" s="71" t="s">
        <v>512</v>
      </c>
      <c r="Y109" s="71"/>
      <c r="Z109" s="71"/>
      <c r="AA109" s="71" t="s">
        <v>49</v>
      </c>
      <c r="AB109" s="71"/>
      <c r="AC109" s="71"/>
      <c r="AD109" s="71"/>
      <c r="AE109" s="71" t="s">
        <v>270</v>
      </c>
      <c r="AF109" s="71"/>
      <c r="AI109" s="3" t="s">
        <v>733</v>
      </c>
    </row>
    <row r="110" spans="2:37" ht="15" x14ac:dyDescent="0.2">
      <c r="B110" s="69"/>
      <c r="C110" s="69"/>
      <c r="D110" s="73"/>
      <c r="E110" s="68"/>
      <c r="I110" s="65" t="s">
        <v>514</v>
      </c>
      <c r="J110" s="65"/>
      <c r="K110" s="65"/>
      <c r="L110" s="65" t="s">
        <v>2</v>
      </c>
      <c r="M110" s="65"/>
      <c r="N110" s="65"/>
      <c r="O110" s="65"/>
      <c r="P110" s="65"/>
      <c r="Q110" s="65"/>
      <c r="R110" s="65"/>
      <c r="S110" s="65"/>
      <c r="T110" s="65"/>
      <c r="V110" s="71" t="s">
        <v>2</v>
      </c>
      <c r="W110" s="71"/>
      <c r="X110" s="71" t="s">
        <v>177</v>
      </c>
      <c r="Y110" s="71"/>
      <c r="Z110" s="71"/>
      <c r="AA110" s="71" t="s">
        <v>2</v>
      </c>
      <c r="AB110" s="71"/>
      <c r="AC110" s="71"/>
      <c r="AD110" s="71"/>
      <c r="AE110" s="71"/>
      <c r="AF110" s="71"/>
    </row>
    <row r="111" spans="2:37" x14ac:dyDescent="0.2">
      <c r="I111" s="65" t="s">
        <v>87</v>
      </c>
      <c r="J111" s="65"/>
      <c r="K111" s="65"/>
      <c r="L111" s="65"/>
      <c r="M111" s="65"/>
      <c r="N111" s="65"/>
      <c r="O111" s="65"/>
      <c r="P111" s="65"/>
      <c r="Q111" s="65"/>
      <c r="R111" s="65"/>
      <c r="S111" s="65"/>
      <c r="T111" s="65"/>
      <c r="V111" s="65"/>
      <c r="W111" s="65"/>
      <c r="X111" s="65" t="s">
        <v>516</v>
      </c>
      <c r="Y111" s="65"/>
      <c r="Z111" s="65"/>
      <c r="AA111" s="65"/>
      <c r="AB111" s="65"/>
      <c r="AC111" s="65"/>
      <c r="AD111" s="65"/>
      <c r="AE111" s="65"/>
      <c r="AF111" s="65"/>
    </row>
    <row r="112" spans="2:37" ht="15" x14ac:dyDescent="0.2">
      <c r="B112" s="69"/>
      <c r="C112" s="69"/>
      <c r="D112" s="73"/>
      <c r="E112" s="68"/>
      <c r="I112" s="65" t="s">
        <v>2</v>
      </c>
      <c r="J112" s="65"/>
      <c r="K112" s="65"/>
      <c r="L112" s="65"/>
      <c r="M112" s="65"/>
      <c r="N112" s="65"/>
      <c r="O112" s="65"/>
      <c r="P112" s="65"/>
      <c r="Q112" s="65"/>
      <c r="R112" s="65"/>
      <c r="S112" s="65"/>
      <c r="T112" s="65"/>
      <c r="V112" s="65"/>
      <c r="W112" s="65"/>
      <c r="X112" s="65" t="s">
        <v>517</v>
      </c>
      <c r="Y112" s="65"/>
      <c r="Z112" s="65"/>
      <c r="AA112" s="65"/>
      <c r="AB112" s="65"/>
      <c r="AC112" s="65"/>
      <c r="AD112" s="65"/>
    </row>
    <row r="113" spans="2:30" x14ac:dyDescent="0.2">
      <c r="I113" s="65"/>
      <c r="J113" s="65"/>
      <c r="K113" s="65"/>
      <c r="L113" s="65"/>
      <c r="M113" s="65"/>
      <c r="N113" s="65"/>
      <c r="O113" s="65"/>
      <c r="P113" s="65"/>
      <c r="Q113" s="65"/>
      <c r="R113" s="65"/>
      <c r="S113" s="65"/>
      <c r="T113" s="65"/>
      <c r="V113" s="65"/>
      <c r="W113" s="65"/>
      <c r="X113" s="65" t="s">
        <v>2</v>
      </c>
      <c r="Y113" s="65"/>
      <c r="Z113" s="65"/>
      <c r="AA113" s="65"/>
      <c r="AB113" s="65"/>
      <c r="AC113" s="65"/>
      <c r="AD113" s="65"/>
    </row>
    <row r="114" spans="2:30" s="50" customFormat="1" x14ac:dyDescent="0.2">
      <c r="B114" s="58" t="s">
        <v>341</v>
      </c>
    </row>
    <row r="115" spans="2:30" x14ac:dyDescent="0.2">
      <c r="I115" s="65"/>
      <c r="J115" s="65"/>
      <c r="K115" s="65"/>
      <c r="L115" s="65"/>
      <c r="M115" s="65"/>
      <c r="N115" s="65"/>
      <c r="O115" s="65"/>
      <c r="P115" s="65"/>
      <c r="Q115" s="65"/>
      <c r="R115" s="65"/>
      <c r="S115" s="65"/>
      <c r="T115" s="65"/>
      <c r="V115" s="65"/>
      <c r="W115" s="65"/>
      <c r="X115" s="65"/>
      <c r="Y115" s="65"/>
      <c r="Z115" s="65"/>
    </row>
    <row r="116" spans="2:30" ht="15" x14ac:dyDescent="0.25">
      <c r="B116" s="60" t="s">
        <v>344</v>
      </c>
      <c r="C116" s="61" t="s">
        <v>93</v>
      </c>
      <c r="D116" s="61" t="s">
        <v>93</v>
      </c>
      <c r="E116" s="61" t="s">
        <v>93</v>
      </c>
      <c r="F116" s="61" t="s">
        <v>93</v>
      </c>
      <c r="G116" s="61" t="s">
        <v>93</v>
      </c>
      <c r="H116" s="61" t="s">
        <v>93</v>
      </c>
      <c r="I116" s="65"/>
      <c r="J116" s="65"/>
      <c r="K116" s="65"/>
      <c r="L116" s="65"/>
      <c r="M116" s="65"/>
      <c r="N116" s="65"/>
      <c r="O116" s="65"/>
      <c r="P116" s="65"/>
      <c r="Q116" s="65"/>
      <c r="R116" s="65"/>
      <c r="S116" s="65"/>
      <c r="T116" s="65"/>
      <c r="V116" s="65"/>
      <c r="W116" s="65"/>
      <c r="X116" s="65"/>
      <c r="Y116" s="65"/>
      <c r="Z116" s="65"/>
    </row>
    <row r="117" spans="2:30" ht="15" x14ac:dyDescent="0.25">
      <c r="B117" s="60" t="s">
        <v>352</v>
      </c>
    </row>
    <row r="118" spans="2:30" ht="15" x14ac:dyDescent="0.25">
      <c r="B118" s="60" t="s">
        <v>342</v>
      </c>
      <c r="C118" s="63" t="s">
        <v>406</v>
      </c>
      <c r="D118" s="63" t="s">
        <v>407</v>
      </c>
      <c r="E118" s="63" t="s">
        <v>408</v>
      </c>
      <c r="F118" s="63" t="s">
        <v>409</v>
      </c>
      <c r="G118" s="63" t="s">
        <v>410</v>
      </c>
      <c r="H118" s="63" t="s">
        <v>411</v>
      </c>
      <c r="I118" s="74"/>
    </row>
    <row r="119" spans="2:30" ht="15" x14ac:dyDescent="0.25">
      <c r="B119" s="60" t="s">
        <v>343</v>
      </c>
      <c r="C119" s="64" t="s">
        <v>95</v>
      </c>
      <c r="D119" s="64" t="s">
        <v>97</v>
      </c>
      <c r="E119" s="64" t="s">
        <v>433</v>
      </c>
      <c r="F119" s="64" t="s">
        <v>100</v>
      </c>
      <c r="G119" s="64" t="s">
        <v>102</v>
      </c>
      <c r="H119" s="64" t="s">
        <v>103</v>
      </c>
      <c r="I119" s="75"/>
      <c r="J119" s="3" t="s">
        <v>181</v>
      </c>
      <c r="K119" s="3" t="s">
        <v>779</v>
      </c>
    </row>
    <row r="120" spans="2:30" x14ac:dyDescent="0.2">
      <c r="C120" s="71" t="s">
        <v>450</v>
      </c>
      <c r="D120" s="71" t="s">
        <v>451</v>
      </c>
      <c r="E120" s="71" t="s">
        <v>221</v>
      </c>
      <c r="F120" s="71" t="s">
        <v>452</v>
      </c>
      <c r="G120" s="71" t="s">
        <v>453</v>
      </c>
      <c r="H120" s="71" t="s">
        <v>221</v>
      </c>
      <c r="I120" s="75" t="s">
        <v>648</v>
      </c>
      <c r="J120" s="3" t="s">
        <v>776</v>
      </c>
      <c r="K120" s="3" t="s">
        <v>780</v>
      </c>
      <c r="L120" s="3" t="s">
        <v>221</v>
      </c>
      <c r="M120" s="3" t="s">
        <v>787</v>
      </c>
    </row>
    <row r="121" spans="2:30" x14ac:dyDescent="0.2">
      <c r="C121" s="69" t="s">
        <v>238</v>
      </c>
      <c r="D121" s="71" t="s">
        <v>474</v>
      </c>
      <c r="E121" s="71" t="s">
        <v>475</v>
      </c>
      <c r="F121" s="71" t="s">
        <v>476</v>
      </c>
      <c r="G121" s="71" t="s">
        <v>477</v>
      </c>
      <c r="H121" s="71" t="s">
        <v>494</v>
      </c>
      <c r="I121" s="75" t="s">
        <v>649</v>
      </c>
      <c r="J121" s="3" t="s">
        <v>777</v>
      </c>
      <c r="K121" s="3" t="s">
        <v>781</v>
      </c>
      <c r="L121" s="3" t="s">
        <v>76</v>
      </c>
      <c r="M121" s="3" t="s">
        <v>788</v>
      </c>
    </row>
    <row r="122" spans="2:30" x14ac:dyDescent="0.2">
      <c r="C122" s="71" t="s">
        <v>775</v>
      </c>
      <c r="D122" s="71" t="s">
        <v>491</v>
      </c>
      <c r="E122" s="71" t="s">
        <v>273</v>
      </c>
      <c r="F122" s="71" t="s">
        <v>492</v>
      </c>
      <c r="G122" s="71" t="s">
        <v>493</v>
      </c>
      <c r="H122" s="3" t="s">
        <v>835</v>
      </c>
      <c r="I122" s="71" t="s">
        <v>479</v>
      </c>
      <c r="J122" s="3" t="s">
        <v>846</v>
      </c>
      <c r="K122" s="3" t="s">
        <v>76</v>
      </c>
      <c r="M122" s="3" t="s">
        <v>76</v>
      </c>
    </row>
    <row r="123" spans="2:30" ht="38.25" x14ac:dyDescent="0.2">
      <c r="C123" s="71"/>
      <c r="D123" s="152" t="s">
        <v>830</v>
      </c>
      <c r="E123" s="71"/>
      <c r="F123" s="71" t="s">
        <v>76</v>
      </c>
      <c r="G123" s="71" t="s">
        <v>273</v>
      </c>
      <c r="H123" s="71" t="s">
        <v>76</v>
      </c>
      <c r="I123" s="152" t="s">
        <v>830</v>
      </c>
      <c r="J123" s="3" t="s">
        <v>778</v>
      </c>
    </row>
    <row r="124" spans="2:30" x14ac:dyDescent="0.2">
      <c r="C124" s="71"/>
      <c r="D124" s="71"/>
      <c r="E124" s="71"/>
      <c r="F124" s="71"/>
      <c r="G124" s="71"/>
      <c r="H124" s="71"/>
      <c r="J124" s="3" t="s">
        <v>2</v>
      </c>
    </row>
    <row r="125" spans="2:30" x14ac:dyDescent="0.2">
      <c r="C125" s="71"/>
      <c r="D125" s="71"/>
      <c r="E125" s="71"/>
      <c r="F125" s="71"/>
      <c r="G125" s="71"/>
      <c r="H125" s="71"/>
    </row>
    <row r="127" spans="2:30" s="50" customFormat="1" x14ac:dyDescent="0.2">
      <c r="B127" s="58" t="s">
        <v>609</v>
      </c>
    </row>
    <row r="129" spans="2:7" x14ac:dyDescent="0.2">
      <c r="B129" s="3" t="s">
        <v>610</v>
      </c>
      <c r="D129" s="3" t="s">
        <v>47</v>
      </c>
      <c r="F129" s="3" t="s">
        <v>221</v>
      </c>
      <c r="G129" s="3" t="s">
        <v>221</v>
      </c>
    </row>
    <row r="130" spans="2:7" x14ac:dyDescent="0.2">
      <c r="B130" s="3" t="s">
        <v>618</v>
      </c>
      <c r="D130" s="3" t="s">
        <v>49</v>
      </c>
      <c r="F130" s="3" t="s">
        <v>76</v>
      </c>
      <c r="G130" s="3" t="s">
        <v>76</v>
      </c>
    </row>
    <row r="131" spans="2:7" x14ac:dyDescent="0.2">
      <c r="G131" s="3" t="s">
        <v>188</v>
      </c>
    </row>
    <row r="133" spans="2:7" s="50" customFormat="1" x14ac:dyDescent="0.2">
      <c r="B133" s="58" t="s">
        <v>841</v>
      </c>
    </row>
    <row r="135" spans="2:7" x14ac:dyDescent="0.2">
      <c r="B135" s="3" t="s">
        <v>842</v>
      </c>
    </row>
    <row r="136" spans="2:7" x14ac:dyDescent="0.2">
      <c r="B136" s="3" t="s">
        <v>843</v>
      </c>
    </row>
    <row r="137" spans="2:7" x14ac:dyDescent="0.2">
      <c r="B137" s="3" t="s">
        <v>844</v>
      </c>
    </row>
  </sheetData>
  <sheetProtection algorithmName="SHA-512" hashValue="6emKwwhJMK8dyDhz+hDnazyeOsXDtNPx8obWQjCwG3bdtXtutF5UiOKj8O5HKlJp6evzzOu0HZJ99pJLp6uvEg==" saltValue="iEWnnB2VI3fsB83WLAZAwQ==" spinCount="100000" sheet="1" objects="1" scenarios="1"/>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56FE7-2F56-4328-B250-76F29751D8A9}">
  <sheetPr codeName="Sheet22"/>
  <dimension ref="A1:C12"/>
  <sheetViews>
    <sheetView workbookViewId="0">
      <selection activeCell="A4" sqref="A4"/>
    </sheetView>
  </sheetViews>
  <sheetFormatPr defaultRowHeight="15" x14ac:dyDescent="0.25"/>
  <cols>
    <col min="1" max="1" width="45.85546875" bestFit="1" customWidth="1"/>
    <col min="2" max="2" width="26.42578125" customWidth="1"/>
    <col min="3" max="3" width="38.7109375" customWidth="1"/>
  </cols>
  <sheetData>
    <row r="1" spans="1:3" x14ac:dyDescent="0.25">
      <c r="A1" s="224" t="s">
        <v>876</v>
      </c>
      <c r="B1" s="224" t="s">
        <v>878</v>
      </c>
      <c r="C1" s="224" t="s">
        <v>877</v>
      </c>
    </row>
    <row r="2" spans="1:3" x14ac:dyDescent="0.25">
      <c r="A2" s="225" t="s">
        <v>879</v>
      </c>
      <c r="B2" s="226">
        <v>44378</v>
      </c>
      <c r="C2" s="225"/>
    </row>
    <row r="3" spans="1:3" x14ac:dyDescent="0.25">
      <c r="A3" s="225" t="s">
        <v>1117</v>
      </c>
      <c r="B3" s="226">
        <v>44520</v>
      </c>
      <c r="C3" s="225"/>
    </row>
    <row r="4" spans="1:3" x14ac:dyDescent="0.25">
      <c r="A4" s="225"/>
      <c r="B4" s="225"/>
      <c r="C4" s="225"/>
    </row>
    <row r="5" spans="1:3" x14ac:dyDescent="0.25">
      <c r="A5" s="225"/>
      <c r="B5" s="225"/>
      <c r="C5" s="225"/>
    </row>
    <row r="6" spans="1:3" x14ac:dyDescent="0.25">
      <c r="A6" s="225"/>
      <c r="B6" s="225"/>
      <c r="C6" s="225"/>
    </row>
    <row r="7" spans="1:3" x14ac:dyDescent="0.25">
      <c r="A7" s="225"/>
      <c r="B7" s="225"/>
      <c r="C7" s="225"/>
    </row>
    <row r="8" spans="1:3" x14ac:dyDescent="0.25">
      <c r="A8" s="225"/>
      <c r="B8" s="225"/>
      <c r="C8" s="225"/>
    </row>
    <row r="9" spans="1:3" x14ac:dyDescent="0.25">
      <c r="A9" s="225"/>
      <c r="B9" s="225"/>
      <c r="C9" s="225"/>
    </row>
    <row r="10" spans="1:3" x14ac:dyDescent="0.25">
      <c r="A10" s="225"/>
      <c r="B10" s="225"/>
      <c r="C10" s="225"/>
    </row>
    <row r="11" spans="1:3" x14ac:dyDescent="0.25">
      <c r="A11" s="225"/>
      <c r="B11" s="225"/>
      <c r="C11" s="225"/>
    </row>
    <row r="12" spans="1:3" x14ac:dyDescent="0.25">
      <c r="A12" s="225"/>
      <c r="B12" s="225"/>
      <c r="C12" s="225"/>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7851C-4003-4584-BD92-ED7C7CF258AE}">
  <sheetPr codeName="Sheet3">
    <tabColor theme="4" tint="0.39997558519241921"/>
  </sheetPr>
  <dimension ref="A2:N115"/>
  <sheetViews>
    <sheetView showGridLines="0" zoomScaleNormal="100" workbookViewId="0"/>
  </sheetViews>
  <sheetFormatPr defaultColWidth="8.42578125" defaultRowHeight="12.75" x14ac:dyDescent="0.25"/>
  <cols>
    <col min="1" max="1" width="2.85546875" style="1" customWidth="1"/>
    <col min="2" max="2" width="20.42578125" style="1" customWidth="1"/>
    <col min="3" max="3" width="32.42578125" style="1" customWidth="1"/>
    <col min="4" max="4" width="20.140625" style="1" customWidth="1"/>
    <col min="5" max="5" width="20.7109375" style="1" customWidth="1"/>
    <col min="6" max="6" width="18.85546875" style="1" customWidth="1"/>
    <col min="7" max="7" width="14" style="1" customWidth="1"/>
    <col min="8" max="8" width="14.42578125" style="1" customWidth="1"/>
    <col min="9" max="9" width="18.7109375" style="1" customWidth="1"/>
    <col min="10" max="10" width="23" style="1" customWidth="1"/>
    <col min="11" max="11" width="22.7109375" style="1" customWidth="1"/>
    <col min="12" max="12" width="17.7109375" style="1" customWidth="1"/>
    <col min="13" max="16384" width="8.42578125" style="1"/>
  </cols>
  <sheetData>
    <row r="2" spans="1:14" s="3" customFormat="1" ht="15.75" x14ac:dyDescent="0.2">
      <c r="A2" s="4"/>
      <c r="B2" s="282" t="s">
        <v>751</v>
      </c>
      <c r="C2" s="282"/>
      <c r="D2" s="282"/>
      <c r="E2" s="282"/>
      <c r="F2" s="282"/>
      <c r="G2" s="282"/>
      <c r="H2" s="282"/>
      <c r="I2" s="282"/>
      <c r="J2" s="282"/>
      <c r="K2" s="282"/>
    </row>
    <row r="3" spans="1:14" s="3" customFormat="1" ht="15" x14ac:dyDescent="0.25">
      <c r="A3" s="4"/>
      <c r="B3" s="279" t="s">
        <v>725</v>
      </c>
      <c r="C3" s="280"/>
      <c r="D3" s="280"/>
      <c r="E3" s="280"/>
      <c r="F3" s="280"/>
      <c r="G3" s="280"/>
      <c r="H3" s="280"/>
      <c r="I3" s="280"/>
      <c r="J3" s="280"/>
      <c r="K3" s="281"/>
    </row>
    <row r="4" spans="1:14" s="3" customFormat="1" ht="14.25" x14ac:dyDescent="0.2">
      <c r="A4" s="4"/>
      <c r="B4" s="276" t="s">
        <v>755</v>
      </c>
      <c r="C4" s="277"/>
      <c r="D4" s="277"/>
      <c r="E4" s="277"/>
      <c r="F4" s="277"/>
      <c r="G4" s="277"/>
      <c r="H4" s="277"/>
      <c r="I4" s="277"/>
      <c r="J4" s="277"/>
      <c r="K4" s="278"/>
    </row>
    <row r="5" spans="1:14" ht="14.25" x14ac:dyDescent="0.25">
      <c r="A5" s="2"/>
      <c r="B5" s="2"/>
      <c r="C5" s="2"/>
      <c r="D5" s="2"/>
      <c r="E5" s="2"/>
      <c r="F5" s="2"/>
      <c r="G5" s="2"/>
      <c r="H5" s="2"/>
      <c r="I5" s="2"/>
      <c r="J5" s="2"/>
      <c r="K5" s="2"/>
      <c r="L5" s="2"/>
      <c r="M5" s="2"/>
    </row>
    <row r="6" spans="1:14" ht="15.75" x14ac:dyDescent="0.25">
      <c r="A6" s="2"/>
      <c r="B6" s="275" t="s">
        <v>641</v>
      </c>
      <c r="C6" s="275"/>
      <c r="D6" s="275"/>
      <c r="E6" s="275"/>
      <c r="F6" s="275"/>
      <c r="G6" s="275"/>
      <c r="H6" s="275"/>
      <c r="I6" s="275"/>
      <c r="J6" s="275"/>
      <c r="K6" s="275"/>
      <c r="L6" s="2"/>
      <c r="M6" s="2"/>
      <c r="N6" s="2"/>
    </row>
    <row r="7" spans="1:14" s="34" customFormat="1" ht="36" customHeight="1" x14ac:dyDescent="0.2">
      <c r="B7" s="104" t="s">
        <v>643</v>
      </c>
      <c r="C7" s="285"/>
      <c r="D7" s="285"/>
      <c r="E7" s="285"/>
      <c r="F7" s="285"/>
      <c r="G7" s="285"/>
      <c r="H7" s="285"/>
      <c r="I7" s="285"/>
      <c r="J7" s="285"/>
      <c r="K7" s="285"/>
    </row>
    <row r="8" spans="1:14" s="2" customFormat="1" ht="25.5" x14ac:dyDescent="0.2">
      <c r="B8" s="37" t="s">
        <v>29</v>
      </c>
      <c r="C8" s="289" t="s">
        <v>653</v>
      </c>
      <c r="D8" s="290"/>
      <c r="E8" s="290"/>
      <c r="F8" s="37" t="s">
        <v>413</v>
      </c>
      <c r="G8" s="37" t="s">
        <v>654</v>
      </c>
      <c r="H8" s="37" t="s">
        <v>657</v>
      </c>
      <c r="I8" s="38" t="s">
        <v>564</v>
      </c>
      <c r="J8" s="37" t="s">
        <v>655</v>
      </c>
      <c r="K8" s="99" t="s">
        <v>104</v>
      </c>
    </row>
    <row r="9" spans="1:14" s="34" customFormat="1" ht="15" customHeight="1" x14ac:dyDescent="0.25">
      <c r="B9" s="35" t="s">
        <v>4</v>
      </c>
      <c r="C9" s="285"/>
      <c r="D9" s="285"/>
      <c r="E9" s="285"/>
      <c r="F9" s="207"/>
      <c r="G9" s="212"/>
      <c r="H9" s="213" t="str">
        <f t="shared" ref="H9:H15" si="0">IFERROR(1/G9,"")</f>
        <v/>
      </c>
      <c r="I9" s="210"/>
      <c r="J9" s="211" t="str">
        <f t="shared" ref="J9:J15" si="1">IF(H9="","", I9/I$28*H9)</f>
        <v/>
      </c>
      <c r="K9" s="176"/>
    </row>
    <row r="10" spans="1:14" s="34" customFormat="1" ht="15" customHeight="1" x14ac:dyDescent="0.25">
      <c r="B10" s="35" t="s">
        <v>5</v>
      </c>
      <c r="C10" s="285"/>
      <c r="D10" s="285"/>
      <c r="E10" s="285"/>
      <c r="F10" s="207"/>
      <c r="G10" s="212"/>
      <c r="H10" s="213" t="str">
        <f t="shared" si="0"/>
        <v/>
      </c>
      <c r="I10" s="210"/>
      <c r="J10" s="211" t="str">
        <f t="shared" si="1"/>
        <v/>
      </c>
      <c r="K10" s="176"/>
    </row>
    <row r="11" spans="1:14" s="34" customFormat="1" ht="15" customHeight="1" x14ac:dyDescent="0.25">
      <c r="B11" s="35" t="s">
        <v>6</v>
      </c>
      <c r="C11" s="285"/>
      <c r="D11" s="285"/>
      <c r="E11" s="285"/>
      <c r="F11" s="207"/>
      <c r="G11" s="212"/>
      <c r="H11" s="213" t="str">
        <f t="shared" si="0"/>
        <v/>
      </c>
      <c r="I11" s="210"/>
      <c r="J11" s="211" t="str">
        <f t="shared" si="1"/>
        <v/>
      </c>
      <c r="K11" s="176"/>
    </row>
    <row r="12" spans="1:14" s="34" customFormat="1" ht="15" customHeight="1" x14ac:dyDescent="0.25">
      <c r="B12" s="35" t="s">
        <v>7</v>
      </c>
      <c r="C12" s="285"/>
      <c r="D12" s="285"/>
      <c r="E12" s="285"/>
      <c r="F12" s="207"/>
      <c r="G12" s="212"/>
      <c r="H12" s="213" t="str">
        <f t="shared" si="0"/>
        <v/>
      </c>
      <c r="I12" s="210"/>
      <c r="J12" s="211" t="str">
        <f t="shared" si="1"/>
        <v/>
      </c>
      <c r="K12" s="176"/>
    </row>
    <row r="13" spans="1:14" s="34" customFormat="1" ht="15" customHeight="1" x14ac:dyDescent="0.25">
      <c r="B13" s="35" t="s">
        <v>8</v>
      </c>
      <c r="C13" s="285"/>
      <c r="D13" s="285"/>
      <c r="E13" s="285"/>
      <c r="F13" s="208"/>
      <c r="G13" s="209"/>
      <c r="H13" s="213" t="str">
        <f t="shared" si="0"/>
        <v/>
      </c>
      <c r="I13" s="210"/>
      <c r="J13" s="211" t="str">
        <f t="shared" si="1"/>
        <v/>
      </c>
      <c r="K13" s="176"/>
    </row>
    <row r="14" spans="1:14" s="34" customFormat="1" ht="15" customHeight="1" x14ac:dyDescent="0.25">
      <c r="B14" s="35" t="s">
        <v>528</v>
      </c>
      <c r="C14" s="285"/>
      <c r="D14" s="285"/>
      <c r="E14" s="285"/>
      <c r="F14" s="208"/>
      <c r="G14" s="209"/>
      <c r="H14" s="213" t="str">
        <f t="shared" si="0"/>
        <v/>
      </c>
      <c r="I14" s="210"/>
      <c r="J14" s="211" t="str">
        <f t="shared" si="1"/>
        <v/>
      </c>
      <c r="K14" s="176"/>
    </row>
    <row r="15" spans="1:14" s="34" customFormat="1" ht="15" customHeight="1" x14ac:dyDescent="0.25">
      <c r="B15" s="35" t="s">
        <v>30</v>
      </c>
      <c r="C15" s="285"/>
      <c r="D15" s="285"/>
      <c r="E15" s="285"/>
      <c r="F15" s="208"/>
      <c r="G15" s="209"/>
      <c r="H15" s="213" t="str">
        <f t="shared" si="0"/>
        <v/>
      </c>
      <c r="I15" s="210"/>
      <c r="J15" s="211" t="str">
        <f t="shared" si="1"/>
        <v/>
      </c>
      <c r="K15" s="176"/>
    </row>
    <row r="16" spans="1:14" s="2" customFormat="1" ht="38.25" x14ac:dyDescent="0.2">
      <c r="B16" s="38" t="s">
        <v>28</v>
      </c>
      <c r="C16" s="37" t="s">
        <v>91</v>
      </c>
      <c r="D16" s="37" t="s">
        <v>11</v>
      </c>
      <c r="E16" s="37" t="s">
        <v>12</v>
      </c>
      <c r="F16" s="37" t="s">
        <v>13</v>
      </c>
      <c r="G16" s="37" t="s">
        <v>14</v>
      </c>
      <c r="H16" s="37" t="s">
        <v>657</v>
      </c>
      <c r="I16" s="37" t="s">
        <v>682</v>
      </c>
      <c r="J16" s="39" t="s">
        <v>656</v>
      </c>
      <c r="K16" s="99" t="s">
        <v>104</v>
      </c>
    </row>
    <row r="17" spans="1:14" s="34" customFormat="1" ht="15" customHeight="1" x14ac:dyDescent="0.25">
      <c r="B17" s="35" t="s">
        <v>9</v>
      </c>
      <c r="C17" s="175"/>
      <c r="D17" s="175"/>
      <c r="E17" s="175"/>
      <c r="F17" s="209"/>
      <c r="G17" s="209"/>
      <c r="H17" s="209"/>
      <c r="I17" s="210"/>
      <c r="J17" s="211" t="str">
        <f>IF(H17="","",I17/I$28*H17)</f>
        <v/>
      </c>
      <c r="K17" s="176"/>
    </row>
    <row r="18" spans="1:14" s="34" customFormat="1" ht="15" customHeight="1" x14ac:dyDescent="0.25">
      <c r="B18" s="35" t="s">
        <v>10</v>
      </c>
      <c r="C18" s="175"/>
      <c r="D18" s="175"/>
      <c r="E18" s="175"/>
      <c r="F18" s="209"/>
      <c r="G18" s="209"/>
      <c r="H18" s="209"/>
      <c r="I18" s="210"/>
      <c r="J18" s="211" t="str">
        <f>IF(H18="","",I18/I$28*H18)</f>
        <v/>
      </c>
      <c r="K18" s="176"/>
    </row>
    <row r="19" spans="1:14" s="34" customFormat="1" ht="15" customHeight="1" x14ac:dyDescent="0.25">
      <c r="B19" s="35" t="s">
        <v>15</v>
      </c>
      <c r="C19" s="175"/>
      <c r="D19" s="175"/>
      <c r="E19" s="175"/>
      <c r="F19" s="209"/>
      <c r="G19" s="209"/>
      <c r="H19" s="209"/>
      <c r="I19" s="210"/>
      <c r="J19" s="211" t="str">
        <f>IF(H19="","",I19/I$28*H19)</f>
        <v/>
      </c>
      <c r="K19" s="176"/>
    </row>
    <row r="20" spans="1:14" s="34" customFormat="1" ht="15" customHeight="1" x14ac:dyDescent="0.25">
      <c r="B20" s="35" t="s">
        <v>863</v>
      </c>
      <c r="C20" s="175"/>
      <c r="D20" s="175"/>
      <c r="E20" s="175"/>
      <c r="F20" s="209"/>
      <c r="G20" s="209"/>
      <c r="H20" s="209"/>
      <c r="I20" s="210"/>
      <c r="J20" s="211" t="str">
        <f t="shared" ref="J20" si="2">IF(H20="","",I20/I$28*H20)</f>
        <v/>
      </c>
      <c r="K20" s="176"/>
    </row>
    <row r="21" spans="1:14" s="34" customFormat="1" ht="15" customHeight="1" x14ac:dyDescent="0.25">
      <c r="B21" s="35" t="s">
        <v>864</v>
      </c>
      <c r="C21" s="175"/>
      <c r="D21" s="175"/>
      <c r="E21" s="175"/>
      <c r="F21" s="209"/>
      <c r="G21" s="209"/>
      <c r="H21" s="209"/>
      <c r="I21" s="210"/>
      <c r="J21" s="211" t="str">
        <f>IF(H21="","",I21/I$28*H21)</f>
        <v/>
      </c>
      <c r="K21" s="176"/>
    </row>
    <row r="22" spans="1:14" s="34" customFormat="1" ht="15" customHeight="1" x14ac:dyDescent="0.25">
      <c r="B22" s="35" t="s">
        <v>865</v>
      </c>
      <c r="C22" s="176"/>
      <c r="D22" s="176"/>
      <c r="E22" s="176"/>
      <c r="F22" s="209"/>
      <c r="G22" s="209"/>
      <c r="H22" s="209"/>
      <c r="I22" s="210"/>
      <c r="J22" s="211" t="str">
        <f>IF(H22="","",I22/I$28*H22)</f>
        <v/>
      </c>
      <c r="K22" s="176"/>
    </row>
    <row r="23" spans="1:14" s="34" customFormat="1" ht="15" customHeight="1" x14ac:dyDescent="0.25">
      <c r="B23" s="35" t="s">
        <v>1114</v>
      </c>
      <c r="C23" s="175"/>
      <c r="D23" s="175"/>
      <c r="E23" s="175"/>
      <c r="F23" s="209"/>
      <c r="G23" s="209"/>
      <c r="H23" s="209"/>
      <c r="I23" s="210"/>
      <c r="J23" s="211" t="str">
        <f>IF(H23="","",I23/I$28*H23)</f>
        <v/>
      </c>
      <c r="K23" s="176"/>
    </row>
    <row r="24" spans="1:14" s="34" customFormat="1" ht="15" customHeight="1" x14ac:dyDescent="0.25">
      <c r="B24" s="35" t="s">
        <v>1115</v>
      </c>
      <c r="C24" s="175"/>
      <c r="D24" s="175"/>
      <c r="E24" s="175"/>
      <c r="F24" s="209"/>
      <c r="G24" s="209"/>
      <c r="H24" s="209"/>
      <c r="I24" s="210"/>
      <c r="J24" s="211" t="str">
        <f>IF(H24="","",I24/I$28*H24)</f>
        <v/>
      </c>
      <c r="K24" s="176"/>
    </row>
    <row r="25" spans="1:14" s="34" customFormat="1" ht="15" customHeight="1" x14ac:dyDescent="0.25">
      <c r="B25" s="35" t="s">
        <v>1116</v>
      </c>
      <c r="C25" s="175"/>
      <c r="D25" s="175"/>
      <c r="E25" s="175"/>
      <c r="F25" s="209"/>
      <c r="G25" s="209"/>
      <c r="H25" s="209"/>
      <c r="I25" s="210"/>
      <c r="J25" s="211" t="str">
        <f>IF(H25="","",I25/I$28*H25)</f>
        <v/>
      </c>
      <c r="K25" s="176"/>
    </row>
    <row r="26" spans="1:14" s="34" customFormat="1" ht="14.25" x14ac:dyDescent="0.25">
      <c r="D26" s="2"/>
      <c r="E26" s="2"/>
      <c r="G26" s="291" t="s">
        <v>866</v>
      </c>
      <c r="H26" s="291"/>
      <c r="I26" s="151" t="str">
        <f>IFERROR(SUM(I17:I22)/(SUM(I11:I15)+SUM(I17:I25)),"")</f>
        <v/>
      </c>
      <c r="J26" s="150"/>
    </row>
    <row r="27" spans="1:14" ht="28.5" customHeight="1" x14ac:dyDescent="0.25">
      <c r="A27" s="2"/>
      <c r="B27" s="2"/>
      <c r="C27" s="2"/>
      <c r="D27" s="2"/>
      <c r="E27" s="2"/>
      <c r="F27" s="2"/>
      <c r="G27" s="2"/>
      <c r="H27" s="2"/>
      <c r="I27" s="40" t="s">
        <v>564</v>
      </c>
      <c r="J27" s="40" t="s">
        <v>730</v>
      </c>
      <c r="K27" s="2"/>
      <c r="L27" s="2"/>
      <c r="M27" s="2"/>
    </row>
    <row r="28" spans="1:14" s="34" customFormat="1" x14ac:dyDescent="0.25">
      <c r="G28" s="100"/>
      <c r="H28" s="142" t="s">
        <v>645</v>
      </c>
      <c r="I28" s="143">
        <f>SUM(I9:I15,I17:I25)</f>
        <v>0</v>
      </c>
      <c r="J28" s="144">
        <f>SUM(J9:J15,J17:J25)</f>
        <v>0</v>
      </c>
    </row>
    <row r="30" spans="1:14" ht="14.25" x14ac:dyDescent="0.25">
      <c r="A30" s="2"/>
      <c r="B30" s="2"/>
      <c r="C30" s="2"/>
      <c r="D30" s="2"/>
      <c r="E30" s="2"/>
      <c r="F30" s="2"/>
      <c r="G30" s="2"/>
      <c r="H30" s="2"/>
      <c r="I30" s="2"/>
      <c r="J30" s="2"/>
      <c r="K30" s="2"/>
      <c r="L30" s="2"/>
      <c r="M30" s="2"/>
      <c r="N30" s="2"/>
    </row>
    <row r="31" spans="1:14" ht="15.75" x14ac:dyDescent="0.25">
      <c r="A31" s="2"/>
      <c r="B31" s="286" t="s">
        <v>642</v>
      </c>
      <c r="C31" s="287"/>
      <c r="D31" s="287"/>
      <c r="E31" s="287"/>
      <c r="F31" s="287"/>
      <c r="G31" s="287"/>
      <c r="H31" s="287"/>
      <c r="I31" s="287"/>
      <c r="J31" s="287"/>
      <c r="K31" s="288"/>
      <c r="L31" s="2"/>
      <c r="M31" s="2"/>
    </row>
    <row r="32" spans="1:14" s="2" customFormat="1" ht="25.5" x14ac:dyDescent="0.2">
      <c r="B32" s="37" t="s">
        <v>29</v>
      </c>
      <c r="C32" s="289" t="s">
        <v>660</v>
      </c>
      <c r="D32" s="290"/>
      <c r="E32" s="293"/>
      <c r="F32" s="37" t="s">
        <v>661</v>
      </c>
      <c r="G32" s="37" t="s">
        <v>662</v>
      </c>
      <c r="H32" s="37" t="s">
        <v>563</v>
      </c>
      <c r="I32" s="38" t="s">
        <v>564</v>
      </c>
      <c r="J32" s="37" t="s">
        <v>659</v>
      </c>
      <c r="K32" s="99" t="s">
        <v>104</v>
      </c>
    </row>
    <row r="33" spans="2:11" s="34" customFormat="1" ht="19.5" customHeight="1" x14ac:dyDescent="0.25">
      <c r="B33" s="35" t="s">
        <v>4</v>
      </c>
      <c r="C33" s="285"/>
      <c r="D33" s="285"/>
      <c r="E33" s="285"/>
      <c r="F33" s="212"/>
      <c r="G33" s="214">
        <f t="shared" ref="G33:G39" si="3">IFERROR(F33+G9,"")</f>
        <v>0</v>
      </c>
      <c r="H33" s="213" t="str">
        <f t="shared" ref="H33:H39" si="4">IFERROR(1/G33,"")</f>
        <v/>
      </c>
      <c r="I33" s="210"/>
      <c r="J33" s="211" t="str">
        <f>IF(H33="","", I33/I$28*H33)</f>
        <v/>
      </c>
      <c r="K33" s="176"/>
    </row>
    <row r="34" spans="2:11" s="34" customFormat="1" ht="19.5" customHeight="1" x14ac:dyDescent="0.25">
      <c r="B34" s="35" t="s">
        <v>5</v>
      </c>
      <c r="C34" s="285"/>
      <c r="D34" s="285"/>
      <c r="E34" s="285"/>
      <c r="F34" s="212"/>
      <c r="G34" s="214">
        <f t="shared" si="3"/>
        <v>0</v>
      </c>
      <c r="H34" s="213" t="str">
        <f t="shared" si="4"/>
        <v/>
      </c>
      <c r="I34" s="210"/>
      <c r="J34" s="211" t="str">
        <f t="shared" ref="J34:J39" si="5">IF(H34="","", I34/I$28*H34)</f>
        <v/>
      </c>
      <c r="K34" s="176"/>
    </row>
    <row r="35" spans="2:11" s="34" customFormat="1" ht="19.5" customHeight="1" x14ac:dyDescent="0.25">
      <c r="B35" s="35" t="s">
        <v>6</v>
      </c>
      <c r="C35" s="285"/>
      <c r="D35" s="285"/>
      <c r="E35" s="285"/>
      <c r="F35" s="212"/>
      <c r="G35" s="214">
        <f t="shared" si="3"/>
        <v>0</v>
      </c>
      <c r="H35" s="213" t="str">
        <f t="shared" si="4"/>
        <v/>
      </c>
      <c r="I35" s="210"/>
      <c r="J35" s="211" t="str">
        <f t="shared" si="5"/>
        <v/>
      </c>
      <c r="K35" s="176"/>
    </row>
    <row r="36" spans="2:11" s="34" customFormat="1" ht="19.5" customHeight="1" x14ac:dyDescent="0.25">
      <c r="B36" s="35" t="s">
        <v>7</v>
      </c>
      <c r="C36" s="285"/>
      <c r="D36" s="285"/>
      <c r="E36" s="285"/>
      <c r="F36" s="212"/>
      <c r="G36" s="214">
        <f t="shared" si="3"/>
        <v>0</v>
      </c>
      <c r="H36" s="213" t="str">
        <f t="shared" si="4"/>
        <v/>
      </c>
      <c r="I36" s="210"/>
      <c r="J36" s="211" t="str">
        <f t="shared" si="5"/>
        <v/>
      </c>
      <c r="K36" s="176"/>
    </row>
    <row r="37" spans="2:11" s="34" customFormat="1" ht="19.5" customHeight="1" x14ac:dyDescent="0.25">
      <c r="B37" s="35" t="s">
        <v>8</v>
      </c>
      <c r="C37" s="285"/>
      <c r="D37" s="285"/>
      <c r="E37" s="285"/>
      <c r="F37" s="209"/>
      <c r="G37" s="214">
        <f t="shared" si="3"/>
        <v>0</v>
      </c>
      <c r="H37" s="213" t="str">
        <f t="shared" si="4"/>
        <v/>
      </c>
      <c r="I37" s="210"/>
      <c r="J37" s="211" t="str">
        <f t="shared" si="5"/>
        <v/>
      </c>
      <c r="K37" s="176"/>
    </row>
    <row r="38" spans="2:11" s="34" customFormat="1" ht="19.5" customHeight="1" x14ac:dyDescent="0.25">
      <c r="B38" s="35" t="s">
        <v>528</v>
      </c>
      <c r="C38" s="285"/>
      <c r="D38" s="285"/>
      <c r="E38" s="285"/>
      <c r="F38" s="209"/>
      <c r="G38" s="214">
        <f t="shared" si="3"/>
        <v>0</v>
      </c>
      <c r="H38" s="213" t="str">
        <f t="shared" si="4"/>
        <v/>
      </c>
      <c r="I38" s="210"/>
      <c r="J38" s="211" t="str">
        <f t="shared" si="5"/>
        <v/>
      </c>
      <c r="K38" s="176"/>
    </row>
    <row r="39" spans="2:11" s="34" customFormat="1" ht="19.5" customHeight="1" x14ac:dyDescent="0.25">
      <c r="B39" s="35" t="s">
        <v>30</v>
      </c>
      <c r="C39" s="285"/>
      <c r="D39" s="285"/>
      <c r="E39" s="285"/>
      <c r="F39" s="209"/>
      <c r="G39" s="214">
        <f t="shared" si="3"/>
        <v>0</v>
      </c>
      <c r="H39" s="213" t="str">
        <f t="shared" si="4"/>
        <v/>
      </c>
      <c r="I39" s="210"/>
      <c r="J39" s="211" t="str">
        <f t="shared" si="5"/>
        <v/>
      </c>
      <c r="K39" s="176"/>
    </row>
    <row r="40" spans="2:11" s="2" customFormat="1" ht="38.25" x14ac:dyDescent="0.2">
      <c r="B40" s="38" t="s">
        <v>28</v>
      </c>
      <c r="C40" s="37" t="s">
        <v>90</v>
      </c>
      <c r="D40" s="37" t="s">
        <v>92</v>
      </c>
      <c r="E40" s="37" t="s">
        <v>32</v>
      </c>
      <c r="F40" s="37" t="s">
        <v>13</v>
      </c>
      <c r="G40" s="37" t="s">
        <v>14</v>
      </c>
      <c r="H40" s="37" t="s">
        <v>658</v>
      </c>
      <c r="I40" s="37" t="s">
        <v>682</v>
      </c>
      <c r="J40" s="39" t="s">
        <v>659</v>
      </c>
      <c r="K40" s="99" t="s">
        <v>104</v>
      </c>
    </row>
    <row r="41" spans="2:11" s="34" customFormat="1" ht="18.75" customHeight="1" x14ac:dyDescent="0.25">
      <c r="B41" s="35" t="s">
        <v>9</v>
      </c>
      <c r="C41" s="175"/>
      <c r="D41" s="175"/>
      <c r="E41" s="175"/>
      <c r="F41" s="176"/>
      <c r="G41" s="176"/>
      <c r="H41" s="176"/>
      <c r="I41" s="177"/>
      <c r="J41" s="36" t="str">
        <f>IF(H41="","",I41/I$28*H41)</f>
        <v/>
      </c>
      <c r="K41" s="176"/>
    </row>
    <row r="42" spans="2:11" s="34" customFormat="1" ht="18.75" customHeight="1" x14ac:dyDescent="0.25">
      <c r="B42" s="35" t="s">
        <v>10</v>
      </c>
      <c r="C42" s="175"/>
      <c r="D42" s="175"/>
      <c r="E42" s="175"/>
      <c r="F42" s="176"/>
      <c r="G42" s="176"/>
      <c r="H42" s="176"/>
      <c r="I42" s="177"/>
      <c r="J42" s="36" t="str">
        <f t="shared" ref="J42:J46" si="6">IF(H42="","",I42/I$28*H42)</f>
        <v/>
      </c>
      <c r="K42" s="176"/>
    </row>
    <row r="43" spans="2:11" s="34" customFormat="1" ht="18.75" customHeight="1" x14ac:dyDescent="0.25">
      <c r="B43" s="35" t="s">
        <v>15</v>
      </c>
      <c r="C43" s="175"/>
      <c r="D43" s="175"/>
      <c r="E43" s="175"/>
      <c r="F43" s="176"/>
      <c r="G43" s="176"/>
      <c r="H43" s="176"/>
      <c r="I43" s="177"/>
      <c r="J43" s="36" t="str">
        <f t="shared" si="6"/>
        <v/>
      </c>
      <c r="K43" s="176"/>
    </row>
    <row r="44" spans="2:11" s="34" customFormat="1" ht="18.75" customHeight="1" x14ac:dyDescent="0.25">
      <c r="B44" s="35" t="s">
        <v>863</v>
      </c>
      <c r="C44" s="175"/>
      <c r="D44" s="175"/>
      <c r="E44" s="175"/>
      <c r="F44" s="176"/>
      <c r="G44" s="176"/>
      <c r="H44" s="176"/>
      <c r="I44" s="177"/>
      <c r="J44" s="36" t="str">
        <f t="shared" si="6"/>
        <v/>
      </c>
      <c r="K44" s="176"/>
    </row>
    <row r="45" spans="2:11" s="34" customFormat="1" ht="18.75" customHeight="1" x14ac:dyDescent="0.25">
      <c r="B45" s="35" t="s">
        <v>864</v>
      </c>
      <c r="C45" s="175"/>
      <c r="D45" s="175"/>
      <c r="E45" s="175"/>
      <c r="F45" s="176"/>
      <c r="G45" s="176"/>
      <c r="H45" s="176"/>
      <c r="I45" s="177"/>
      <c r="J45" s="36" t="str">
        <f t="shared" si="6"/>
        <v/>
      </c>
      <c r="K45" s="176"/>
    </row>
    <row r="46" spans="2:11" s="34" customFormat="1" ht="18.75" customHeight="1" x14ac:dyDescent="0.25">
      <c r="B46" s="35" t="s">
        <v>865</v>
      </c>
      <c r="C46" s="176"/>
      <c r="D46" s="176"/>
      <c r="E46" s="176"/>
      <c r="F46" s="176"/>
      <c r="G46" s="176"/>
      <c r="H46" s="176"/>
      <c r="I46" s="177"/>
      <c r="J46" s="36" t="str">
        <f t="shared" si="6"/>
        <v/>
      </c>
      <c r="K46" s="176"/>
    </row>
    <row r="47" spans="2:11" s="34" customFormat="1" ht="19.5" customHeight="1" x14ac:dyDescent="0.25">
      <c r="B47" s="35" t="s">
        <v>1114</v>
      </c>
      <c r="C47" s="176"/>
      <c r="D47" s="176"/>
      <c r="E47" s="176"/>
      <c r="F47" s="176"/>
      <c r="G47" s="176"/>
      <c r="H47" s="176"/>
      <c r="I47" s="177"/>
      <c r="J47" s="36" t="str">
        <f t="shared" ref="J47:J49" si="7">IF(H47="","",I47/I$28*H47)</f>
        <v/>
      </c>
      <c r="K47" s="176"/>
    </row>
    <row r="48" spans="2:11" s="34" customFormat="1" ht="19.5" customHeight="1" x14ac:dyDescent="0.25">
      <c r="B48" s="35" t="s">
        <v>1115</v>
      </c>
      <c r="C48" s="176"/>
      <c r="D48" s="176"/>
      <c r="E48" s="176"/>
      <c r="F48" s="176"/>
      <c r="G48" s="176"/>
      <c r="H48" s="176"/>
      <c r="I48" s="177"/>
      <c r="J48" s="36" t="str">
        <f t="shared" si="7"/>
        <v/>
      </c>
      <c r="K48" s="176"/>
    </row>
    <row r="49" spans="1:12" s="34" customFormat="1" ht="19.5" customHeight="1" x14ac:dyDescent="0.25">
      <c r="B49" s="35" t="s">
        <v>1116</v>
      </c>
      <c r="C49" s="176"/>
      <c r="D49" s="176"/>
      <c r="E49" s="176"/>
      <c r="F49" s="176"/>
      <c r="G49" s="176"/>
      <c r="H49" s="176"/>
      <c r="I49" s="177"/>
      <c r="J49" s="36" t="str">
        <f t="shared" si="7"/>
        <v/>
      </c>
      <c r="K49" s="176"/>
    </row>
    <row r="50" spans="1:12" s="34" customFormat="1" x14ac:dyDescent="0.25">
      <c r="G50" s="291" t="s">
        <v>866</v>
      </c>
      <c r="H50" s="291"/>
      <c r="I50" s="151" t="str">
        <f>IFERROR(SUM(I41:I46)/(SUM(I35:I39)+SUM(I41:I49)),"")</f>
        <v/>
      </c>
      <c r="J50" s="150"/>
    </row>
    <row r="51" spans="1:12" ht="25.5" x14ac:dyDescent="0.25">
      <c r="A51" s="2"/>
      <c r="B51" s="2"/>
      <c r="C51" s="2"/>
      <c r="D51" s="2"/>
      <c r="E51" s="2"/>
      <c r="F51" s="2"/>
      <c r="G51" s="2"/>
      <c r="H51" s="2"/>
      <c r="I51" s="40" t="s">
        <v>564</v>
      </c>
      <c r="J51" s="40" t="s">
        <v>659</v>
      </c>
      <c r="K51" s="40" t="s">
        <v>731</v>
      </c>
      <c r="L51" s="2"/>
    </row>
    <row r="52" spans="1:12" ht="14.25" x14ac:dyDescent="0.25">
      <c r="A52" s="2"/>
      <c r="B52" s="2"/>
      <c r="C52" s="2"/>
      <c r="D52" s="2"/>
      <c r="E52" s="2"/>
      <c r="F52" s="2"/>
      <c r="G52" s="100"/>
      <c r="H52" s="142" t="s">
        <v>645</v>
      </c>
      <c r="I52" s="143">
        <f>SUM(I33:I39,I41:I49)</f>
        <v>0</v>
      </c>
      <c r="J52" s="144">
        <f>SUM(J33:J39,J41:J49)</f>
        <v>0</v>
      </c>
      <c r="K52" s="145" t="e">
        <f>IF('General Project Info'!C18&lt;4,VLOOKUP('General Project Info'!C15,'Data Validation'!$B$17:$E$79,3,FALSE),VLOOKUP('General Project Info'!C15,'Data Validation'!$B$17:$E$79,4,FALSE))</f>
        <v>#N/A</v>
      </c>
      <c r="L52" s="2"/>
    </row>
    <row r="53" spans="1:12" ht="15" x14ac:dyDescent="0.25">
      <c r="A53" s="2"/>
      <c r="B53" s="2"/>
      <c r="C53" s="2"/>
      <c r="D53" s="2"/>
      <c r="E53" s="2"/>
      <c r="F53" s="2"/>
      <c r="G53" s="2"/>
      <c r="H53" s="2"/>
      <c r="J53" s="17"/>
      <c r="K53" s="2"/>
      <c r="L53" s="2"/>
    </row>
    <row r="54" spans="1:12" ht="15.75" x14ac:dyDescent="0.25">
      <c r="A54" s="2"/>
      <c r="B54" s="275" t="s">
        <v>623</v>
      </c>
      <c r="C54" s="275"/>
      <c r="D54" s="275"/>
      <c r="E54" s="275"/>
      <c r="F54" s="2"/>
      <c r="G54" s="2"/>
      <c r="H54" s="2"/>
      <c r="I54" s="2"/>
      <c r="K54" s="2"/>
      <c r="L54" s="2"/>
    </row>
    <row r="55" spans="1:12" s="2" customFormat="1" ht="14.25" x14ac:dyDescent="0.2">
      <c r="B55" s="38" t="s">
        <v>3</v>
      </c>
      <c r="C55" s="292" t="s">
        <v>624</v>
      </c>
      <c r="D55" s="292"/>
      <c r="E55" s="292"/>
    </row>
    <row r="56" spans="1:12" s="34" customFormat="1" ht="35.1" customHeight="1" x14ac:dyDescent="0.25">
      <c r="B56" s="35" t="s">
        <v>625</v>
      </c>
      <c r="C56" s="285"/>
      <c r="D56" s="285"/>
      <c r="E56" s="285"/>
    </row>
    <row r="57" spans="1:12" s="34" customFormat="1" ht="35.1" customHeight="1" x14ac:dyDescent="0.25">
      <c r="B57" s="35" t="s">
        <v>626</v>
      </c>
      <c r="C57" s="285"/>
      <c r="D57" s="285"/>
      <c r="E57" s="285"/>
    </row>
    <row r="58" spans="1:12" s="34" customFormat="1" ht="35.1" customHeight="1" x14ac:dyDescent="0.25">
      <c r="B58" s="35" t="s">
        <v>627</v>
      </c>
      <c r="C58" s="285"/>
      <c r="D58" s="285"/>
      <c r="E58" s="285"/>
    </row>
    <row r="59" spans="1:12" s="34" customFormat="1" ht="35.1" customHeight="1" x14ac:dyDescent="0.25">
      <c r="B59" s="35" t="s">
        <v>628</v>
      </c>
      <c r="C59" s="285"/>
      <c r="D59" s="285"/>
      <c r="E59" s="285"/>
    </row>
    <row r="60" spans="1:12" ht="14.25" x14ac:dyDescent="0.25">
      <c r="A60" s="2"/>
      <c r="B60" s="2"/>
      <c r="C60" s="2"/>
      <c r="D60" s="2"/>
      <c r="E60" s="2"/>
      <c r="F60" s="2"/>
      <c r="G60" s="2"/>
      <c r="H60" s="2"/>
      <c r="I60" s="2"/>
      <c r="J60" s="2"/>
      <c r="K60" s="2"/>
      <c r="L60" s="2"/>
    </row>
    <row r="61" spans="1:12" ht="15.75" x14ac:dyDescent="0.25">
      <c r="B61" s="275" t="s">
        <v>819</v>
      </c>
      <c r="C61" s="275"/>
      <c r="D61" s="275"/>
      <c r="E61" s="275"/>
    </row>
    <row r="62" spans="1:12" x14ac:dyDescent="0.2">
      <c r="B62" s="38" t="s">
        <v>854</v>
      </c>
      <c r="C62" s="37" t="s">
        <v>529</v>
      </c>
      <c r="D62" s="283" t="s">
        <v>104</v>
      </c>
      <c r="E62" s="284"/>
    </row>
    <row r="63" spans="1:12" x14ac:dyDescent="0.25">
      <c r="B63" s="157"/>
      <c r="C63" s="174"/>
      <c r="D63" s="273"/>
      <c r="E63" s="274"/>
    </row>
    <row r="64" spans="1:12" ht="14.25" x14ac:dyDescent="0.25">
      <c r="A64" s="2"/>
      <c r="B64" s="157"/>
      <c r="C64" s="174"/>
      <c r="D64" s="273"/>
      <c r="E64" s="274"/>
      <c r="F64" s="2"/>
      <c r="G64" s="2"/>
      <c r="H64" s="2"/>
      <c r="I64" s="2"/>
      <c r="J64" s="2"/>
      <c r="K64" s="2"/>
      <c r="L64" s="2"/>
    </row>
    <row r="65" spans="2:5" x14ac:dyDescent="0.25">
      <c r="B65" s="157"/>
      <c r="C65" s="174"/>
      <c r="D65" s="273"/>
      <c r="E65" s="274"/>
    </row>
    <row r="66" spans="2:5" x14ac:dyDescent="0.25">
      <c r="B66" s="157"/>
      <c r="C66" s="174"/>
      <c r="D66" s="273"/>
      <c r="E66" s="274"/>
    </row>
    <row r="67" spans="2:5" x14ac:dyDescent="0.25">
      <c r="B67" s="157"/>
      <c r="C67" s="174"/>
      <c r="D67" s="273"/>
      <c r="E67" s="274"/>
    </row>
    <row r="115" spans="2:11" ht="12.95" customHeight="1" x14ac:dyDescent="0.2">
      <c r="B115" s="3"/>
      <c r="C115" s="3"/>
      <c r="D115" s="3"/>
      <c r="E115" s="3"/>
      <c r="F115" s="3"/>
      <c r="G115" s="3"/>
      <c r="H115" s="3"/>
      <c r="I115" s="3"/>
      <c r="J115" s="3"/>
      <c r="K115" s="3"/>
    </row>
  </sheetData>
  <sheetProtection algorithmName="SHA-512" hashValue="Sg31Al3s99gPL+BJmhzsvh7kN+LEmM/GqvWEqVUeVY8rco77USl/AY30CJKfdllUoYcBBypxoLVGGqIMQqD14w==" saltValue="QQGhGn8Qt+tepZBx4iaLUg==" spinCount="100000" sheet="1" objects="1" scenarios="1" formatColumns="0" formatRows="0" insertRows="0"/>
  <protectedRanges>
    <protectedRange algorithmName="SHA-512" hashValue="xa3pbjUhBmqmZM8/lEbocMmMxATiXevPzASAiTRfpQ1sSBb80U0S1iNcbnP6VgUOKRjsqCACeg45DHFq/nLXMw==" saltValue="smJguMsaWA0ComWCbS30DA==" spinCount="100000" sqref="H9:H15 H33:H39" name="Uvalue Calcs"/>
    <protectedRange algorithmName="SHA-512" hashValue="iw7wq278rEjxncOVw+B5EO4bL7uUnIaeQpsaQv9NSCpN45MFjyXsxqjxh82i2m0NtlFlz0yuG+RWNnJD6f+jYg==" saltValue="lkFycS5axNvowDNVrPDNmw==" spinCount="100000" sqref="J9:J15 J17:J25 J33:J39 J41:J49" name="UA Calc"/>
  </protectedRanges>
  <mergeCells count="37">
    <mergeCell ref="G26:H26"/>
    <mergeCell ref="G50:H50"/>
    <mergeCell ref="C15:E15"/>
    <mergeCell ref="C33:E33"/>
    <mergeCell ref="C59:E59"/>
    <mergeCell ref="B54:E54"/>
    <mergeCell ref="C55:E55"/>
    <mergeCell ref="C56:E56"/>
    <mergeCell ref="C57:E57"/>
    <mergeCell ref="C58:E58"/>
    <mergeCell ref="C39:E39"/>
    <mergeCell ref="C32:E32"/>
    <mergeCell ref="C34:E34"/>
    <mergeCell ref="C35:E35"/>
    <mergeCell ref="C36:E36"/>
    <mergeCell ref="C37:E37"/>
    <mergeCell ref="C10:E10"/>
    <mergeCell ref="C11:E11"/>
    <mergeCell ref="C12:E12"/>
    <mergeCell ref="C13:E13"/>
    <mergeCell ref="C14:E14"/>
    <mergeCell ref="D67:E67"/>
    <mergeCell ref="B61:E61"/>
    <mergeCell ref="B4:K4"/>
    <mergeCell ref="B3:K3"/>
    <mergeCell ref="B2:K2"/>
    <mergeCell ref="D62:E62"/>
    <mergeCell ref="D63:E63"/>
    <mergeCell ref="D64:E64"/>
    <mergeCell ref="D65:E65"/>
    <mergeCell ref="D66:E66"/>
    <mergeCell ref="B6:K6"/>
    <mergeCell ref="C7:K7"/>
    <mergeCell ref="B31:K31"/>
    <mergeCell ref="C38:E38"/>
    <mergeCell ref="C8:E8"/>
    <mergeCell ref="C9:E9"/>
  </mergeCells>
  <dataValidations count="3">
    <dataValidation type="list" allowBlank="1" showInputMessage="1" showErrorMessage="1" sqref="D17:D25 D41:D50" xr:uid="{C3502D83-7CC7-4F6C-A1B2-4F45DDE72DB6}">
      <formula1>DD_Windows_OperationType</formula1>
    </dataValidation>
    <dataValidation type="list" allowBlank="1" showInputMessage="1" showErrorMessage="1" sqref="E17:E25 E41:E50" xr:uid="{AD53F0FA-DF79-466C-9FDA-E887A16828AA}">
      <formula1>DD_Windows_FramingMaterial</formula1>
    </dataValidation>
    <dataValidation type="list" allowBlank="1" showInputMessage="1" showErrorMessage="1" sqref="F10:F15" xr:uid="{42220A51-C750-4087-B12D-6FA21D586519}">
      <formula1>DD_Envelope_VerificationMethod</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944AE5-07EC-42B5-827D-F332427957DB}">
          <x14:formula1>
            <xm:f>'Data Validation'!$L$21:$L$25</xm:f>
          </x14:formula1>
          <xm:sqref>F9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822A-131E-4276-A1A3-38F3A2922E18}">
  <sheetPr codeName="Sheet6">
    <tabColor theme="4" tint="0.39997558519241921"/>
  </sheetPr>
  <dimension ref="A2:O134"/>
  <sheetViews>
    <sheetView showGridLines="0" zoomScaleNormal="100" workbookViewId="0"/>
  </sheetViews>
  <sheetFormatPr defaultColWidth="9.140625" defaultRowHeight="14.25" x14ac:dyDescent="0.2"/>
  <cols>
    <col min="1" max="1" width="3" style="3" customWidth="1"/>
    <col min="2" max="8" width="14.85546875" style="3" customWidth="1"/>
    <col min="9" max="9" width="24.5703125" style="3" customWidth="1"/>
    <col min="10" max="10" width="26.42578125" style="3" customWidth="1"/>
    <col min="11" max="11" width="12" style="3" customWidth="1"/>
    <col min="12" max="16384" width="9.140625" style="3"/>
  </cols>
  <sheetData>
    <row r="2" spans="1:14" ht="15.75" x14ac:dyDescent="0.2">
      <c r="B2" s="304" t="s">
        <v>820</v>
      </c>
      <c r="C2" s="304"/>
      <c r="D2" s="304"/>
      <c r="E2" s="304"/>
      <c r="F2" s="304"/>
      <c r="G2" s="304"/>
      <c r="H2" s="304"/>
      <c r="I2" s="304"/>
      <c r="J2" s="304"/>
      <c r="K2" s="304"/>
      <c r="L2" s="304"/>
      <c r="M2" s="304"/>
      <c r="N2" s="304"/>
    </row>
    <row r="3" spans="1:14" ht="15" x14ac:dyDescent="0.25">
      <c r="A3" s="4"/>
      <c r="B3" s="305" t="s">
        <v>725</v>
      </c>
      <c r="C3" s="305"/>
      <c r="D3" s="305"/>
      <c r="E3" s="305"/>
      <c r="F3" s="305"/>
      <c r="G3" s="305"/>
      <c r="H3" s="305"/>
      <c r="I3" s="305"/>
      <c r="J3" s="305"/>
      <c r="K3" s="305"/>
      <c r="L3" s="305"/>
      <c r="M3" s="305"/>
      <c r="N3" s="305"/>
    </row>
    <row r="4" spans="1:14" x14ac:dyDescent="0.2">
      <c r="B4" s="306" t="s">
        <v>862</v>
      </c>
      <c r="C4" s="306"/>
      <c r="D4" s="306"/>
      <c r="E4" s="306"/>
      <c r="F4" s="306"/>
      <c r="G4" s="306"/>
      <c r="H4" s="306"/>
      <c r="I4" s="306"/>
      <c r="J4" s="306"/>
      <c r="K4" s="306"/>
      <c r="L4" s="306"/>
      <c r="M4" s="306"/>
      <c r="N4" s="306"/>
    </row>
    <row r="5" spans="1:14" s="1" customFormat="1" x14ac:dyDescent="0.25">
      <c r="A5" s="2"/>
      <c r="B5" s="2"/>
      <c r="C5" s="2"/>
      <c r="D5" s="2"/>
      <c r="E5" s="2"/>
      <c r="F5" s="2"/>
      <c r="G5" s="34"/>
      <c r="H5" s="206"/>
      <c r="I5" s="107"/>
      <c r="J5" s="107"/>
      <c r="K5" s="34"/>
      <c r="L5" s="2"/>
    </row>
    <row r="6" spans="1:14" s="1" customFormat="1" ht="15.75" x14ac:dyDescent="0.25">
      <c r="A6" s="2"/>
      <c r="B6" s="275" t="s">
        <v>757</v>
      </c>
      <c r="C6" s="275"/>
      <c r="D6" s="275"/>
      <c r="E6" s="275"/>
      <c r="F6" s="275"/>
      <c r="G6" s="275"/>
      <c r="H6" s="275"/>
      <c r="I6" s="275"/>
      <c r="J6" s="275"/>
      <c r="K6" s="275"/>
      <c r="L6" s="275"/>
      <c r="M6" s="275"/>
      <c r="N6" s="275"/>
    </row>
    <row r="7" spans="1:14" s="1" customFormat="1" ht="14.45" customHeight="1" x14ac:dyDescent="0.25">
      <c r="A7" s="2"/>
      <c r="B7" s="317" t="s">
        <v>724</v>
      </c>
      <c r="C7" s="46" t="s">
        <v>545</v>
      </c>
      <c r="D7" s="317" t="s">
        <v>546</v>
      </c>
      <c r="E7" s="317" t="s">
        <v>547</v>
      </c>
      <c r="F7" s="317" t="s">
        <v>666</v>
      </c>
      <c r="G7" s="311" t="s">
        <v>665</v>
      </c>
      <c r="H7" s="312"/>
      <c r="I7" s="313"/>
      <c r="J7" s="317" t="s">
        <v>663</v>
      </c>
      <c r="K7" s="318" t="s">
        <v>853</v>
      </c>
      <c r="L7" s="311" t="s">
        <v>104</v>
      </c>
      <c r="M7" s="312"/>
      <c r="N7" s="313"/>
    </row>
    <row r="8" spans="1:14" s="1" customFormat="1" ht="12.75" x14ac:dyDescent="0.25">
      <c r="B8" s="317"/>
      <c r="C8" s="317" t="s">
        <v>549</v>
      </c>
      <c r="D8" s="317"/>
      <c r="E8" s="317"/>
      <c r="F8" s="317"/>
      <c r="G8" s="314"/>
      <c r="H8" s="315"/>
      <c r="I8" s="316"/>
      <c r="J8" s="317"/>
      <c r="K8" s="319"/>
      <c r="L8" s="314"/>
      <c r="M8" s="315"/>
      <c r="N8" s="316"/>
    </row>
    <row r="9" spans="1:14" s="1" customFormat="1" ht="12.75" x14ac:dyDescent="0.25">
      <c r="B9" s="317"/>
      <c r="C9" s="317"/>
      <c r="D9" s="317"/>
      <c r="E9" s="317"/>
      <c r="F9" s="317"/>
      <c r="G9" s="314"/>
      <c r="H9" s="315"/>
      <c r="I9" s="316"/>
      <c r="J9" s="317"/>
      <c r="K9" s="319"/>
      <c r="L9" s="314"/>
      <c r="M9" s="315"/>
      <c r="N9" s="316"/>
    </row>
    <row r="10" spans="1:14" s="1" customFormat="1" ht="12.75" x14ac:dyDescent="0.25">
      <c r="B10" s="318"/>
      <c r="C10" s="318"/>
      <c r="D10" s="318"/>
      <c r="E10" s="318"/>
      <c r="F10" s="318"/>
      <c r="G10" s="314"/>
      <c r="H10" s="315"/>
      <c r="I10" s="316"/>
      <c r="J10" s="318"/>
      <c r="K10" s="319"/>
      <c r="L10" s="314"/>
      <c r="M10" s="315"/>
      <c r="N10" s="316"/>
    </row>
    <row r="11" spans="1:14" s="1" customFormat="1" ht="15" customHeight="1" x14ac:dyDescent="0.25">
      <c r="B11" s="47" t="s">
        <v>739</v>
      </c>
      <c r="C11" s="76"/>
      <c r="D11" s="76"/>
      <c r="E11" s="76"/>
      <c r="F11" s="76"/>
      <c r="G11" s="76"/>
      <c r="H11" s="76"/>
      <c r="I11" s="76"/>
      <c r="J11" s="76"/>
      <c r="K11" s="76"/>
      <c r="L11" s="76"/>
      <c r="M11" s="76"/>
      <c r="N11" s="77"/>
    </row>
    <row r="12" spans="1:14" s="34" customFormat="1" ht="12.75" x14ac:dyDescent="0.25">
      <c r="B12" s="81"/>
      <c r="C12" s="81"/>
      <c r="D12" s="81"/>
      <c r="E12" s="81"/>
      <c r="F12" s="81"/>
      <c r="G12" s="324"/>
      <c r="H12" s="325"/>
      <c r="I12" s="326"/>
      <c r="J12" s="81"/>
      <c r="K12" s="81"/>
      <c r="L12" s="310"/>
      <c r="M12" s="310"/>
      <c r="N12" s="310"/>
    </row>
    <row r="13" spans="1:14" s="34" customFormat="1" ht="12.75" x14ac:dyDescent="0.25">
      <c r="B13" s="79"/>
      <c r="C13" s="79"/>
      <c r="D13" s="81"/>
      <c r="E13" s="79"/>
      <c r="F13" s="79"/>
      <c r="G13" s="321"/>
      <c r="H13" s="322"/>
      <c r="I13" s="323"/>
      <c r="J13" s="79"/>
      <c r="K13" s="79"/>
      <c r="L13" s="310"/>
      <c r="M13" s="310"/>
      <c r="N13" s="310"/>
    </row>
    <row r="14" spans="1:14" s="34" customFormat="1" ht="12.75" x14ac:dyDescent="0.25">
      <c r="B14" s="79"/>
      <c r="C14" s="79"/>
      <c r="D14" s="81"/>
      <c r="E14" s="79"/>
      <c r="F14" s="79"/>
      <c r="G14" s="321"/>
      <c r="H14" s="322"/>
      <c r="I14" s="323"/>
      <c r="J14" s="79"/>
      <c r="K14" s="79"/>
      <c r="L14" s="310"/>
      <c r="M14" s="310"/>
      <c r="N14" s="310"/>
    </row>
    <row r="15" spans="1:14" s="34" customFormat="1" ht="12.75" x14ac:dyDescent="0.25">
      <c r="B15" s="79"/>
      <c r="C15" s="79"/>
      <c r="D15" s="81"/>
      <c r="E15" s="79"/>
      <c r="F15" s="79"/>
      <c r="G15" s="321"/>
      <c r="H15" s="322"/>
      <c r="I15" s="323"/>
      <c r="J15" s="79"/>
      <c r="K15" s="79"/>
      <c r="L15" s="310"/>
      <c r="M15" s="310"/>
      <c r="N15" s="310"/>
    </row>
    <row r="16" spans="1:14" s="34" customFormat="1" ht="12.75" x14ac:dyDescent="0.25">
      <c r="B16" s="82"/>
      <c r="C16" s="82"/>
      <c r="D16" s="81"/>
      <c r="E16" s="82"/>
      <c r="F16" s="82"/>
      <c r="G16" s="321"/>
      <c r="H16" s="322"/>
      <c r="I16" s="323"/>
      <c r="J16" s="82"/>
      <c r="K16" s="82"/>
      <c r="L16" s="310"/>
      <c r="M16" s="310"/>
      <c r="N16" s="310"/>
    </row>
    <row r="17" spans="2:14" s="4" customFormat="1" ht="14.25" customHeight="1" x14ac:dyDescent="0.2">
      <c r="B17" s="297"/>
      <c r="C17" s="297"/>
      <c r="D17" s="297"/>
      <c r="E17" s="297"/>
      <c r="F17" s="297"/>
      <c r="G17" s="294" t="s">
        <v>1102</v>
      </c>
      <c r="H17" s="295"/>
      <c r="I17" s="296"/>
      <c r="J17" s="233">
        <f>SUMIF(D12:D16,"Wall",J12:J16)</f>
        <v>0</v>
      </c>
      <c r="K17" s="297"/>
      <c r="L17" s="297"/>
      <c r="M17" s="297"/>
      <c r="N17" s="297"/>
    </row>
    <row r="18" spans="2:14" s="4" customFormat="1" ht="14.25" customHeight="1" x14ac:dyDescent="0.2">
      <c r="B18" s="297"/>
      <c r="C18" s="297"/>
      <c r="D18" s="297"/>
      <c r="E18" s="297"/>
      <c r="F18" s="297"/>
      <c r="G18" s="294" t="s">
        <v>1103</v>
      </c>
      <c r="H18" s="295"/>
      <c r="I18" s="296"/>
      <c r="J18" s="233">
        <f>SUM('Env Pre-const'!$I$11:$I$13)</f>
        <v>0</v>
      </c>
      <c r="K18" s="297"/>
      <c r="L18" s="297"/>
      <c r="M18" s="297"/>
      <c r="N18" s="297"/>
    </row>
    <row r="19" spans="2:14" s="4" customFormat="1" ht="14.25" customHeight="1" x14ac:dyDescent="0.2">
      <c r="B19" s="297"/>
      <c r="C19" s="297"/>
      <c r="D19" s="297"/>
      <c r="E19" s="297"/>
      <c r="F19" s="297"/>
      <c r="G19" s="294" t="s">
        <v>1105</v>
      </c>
      <c r="H19" s="295"/>
      <c r="I19" s="296"/>
      <c r="J19" s="235" t="e">
        <f>J17/J18</f>
        <v>#DIV/0!</v>
      </c>
      <c r="K19" s="297"/>
      <c r="L19" s="297"/>
      <c r="M19" s="297"/>
      <c r="N19" s="297"/>
    </row>
    <row r="20" spans="2:14" s="4" customFormat="1" ht="14.25" customHeight="1" x14ac:dyDescent="0.2">
      <c r="B20" s="297"/>
      <c r="C20" s="297"/>
      <c r="D20" s="297"/>
      <c r="E20" s="297"/>
      <c r="F20" s="297"/>
      <c r="G20" s="294" t="s">
        <v>1104</v>
      </c>
      <c r="H20" s="295"/>
      <c r="I20" s="296"/>
      <c r="J20" s="234" t="e">
        <f>IF(J19&lt;0.3,"Fail","Pass")</f>
        <v>#DIV/0!</v>
      </c>
      <c r="K20" s="297"/>
      <c r="L20" s="297"/>
      <c r="M20" s="297"/>
      <c r="N20" s="297"/>
    </row>
    <row r="21" spans="2:14" s="1" customFormat="1" ht="15" customHeight="1" x14ac:dyDescent="0.25">
      <c r="B21" s="47" t="s">
        <v>802</v>
      </c>
      <c r="C21" s="76"/>
      <c r="D21" s="76"/>
      <c r="E21" s="76"/>
      <c r="F21" s="76"/>
      <c r="G21" s="76"/>
      <c r="H21" s="76"/>
      <c r="I21" s="76"/>
      <c r="J21" s="76"/>
      <c r="K21" s="77"/>
      <c r="L21" s="76"/>
      <c r="M21" s="76"/>
      <c r="N21" s="77"/>
    </row>
    <row r="22" spans="2:14" s="34" customFormat="1" ht="12.75" x14ac:dyDescent="0.25">
      <c r="B22" s="137"/>
      <c r="C22" s="137"/>
      <c r="D22" s="137"/>
      <c r="E22" s="137"/>
      <c r="F22" s="137"/>
      <c r="G22" s="327"/>
      <c r="H22" s="328"/>
      <c r="I22" s="329"/>
      <c r="J22" s="137"/>
      <c r="K22" s="137"/>
      <c r="L22" s="309"/>
      <c r="M22" s="309"/>
      <c r="N22" s="309"/>
    </row>
    <row r="23" spans="2:14" s="34" customFormat="1" ht="12.75" x14ac:dyDescent="0.25">
      <c r="B23" s="135"/>
      <c r="C23" s="135"/>
      <c r="D23" s="135"/>
      <c r="E23" s="135"/>
      <c r="F23" s="135"/>
      <c r="G23" s="327"/>
      <c r="H23" s="328"/>
      <c r="I23" s="329"/>
      <c r="J23" s="135"/>
      <c r="K23" s="135"/>
      <c r="L23" s="309"/>
      <c r="M23" s="309"/>
      <c r="N23" s="309"/>
    </row>
    <row r="24" spans="2:14" s="34" customFormat="1" ht="12.75" x14ac:dyDescent="0.25">
      <c r="B24" s="135"/>
      <c r="C24" s="135"/>
      <c r="D24" s="135"/>
      <c r="E24" s="135"/>
      <c r="F24" s="135"/>
      <c r="G24" s="327"/>
      <c r="H24" s="328"/>
      <c r="I24" s="329"/>
      <c r="J24" s="135"/>
      <c r="K24" s="135"/>
      <c r="L24" s="309"/>
      <c r="M24" s="309"/>
      <c r="N24" s="309"/>
    </row>
    <row r="25" spans="2:14" s="34" customFormat="1" ht="12.75" x14ac:dyDescent="0.25">
      <c r="B25" s="135"/>
      <c r="C25" s="135"/>
      <c r="D25" s="135"/>
      <c r="E25" s="135"/>
      <c r="F25" s="135"/>
      <c r="G25" s="327"/>
      <c r="H25" s="328"/>
      <c r="I25" s="329"/>
      <c r="J25" s="135"/>
      <c r="K25" s="135"/>
      <c r="L25" s="309"/>
      <c r="M25" s="309"/>
      <c r="N25" s="309"/>
    </row>
    <row r="26" spans="2:14" s="34" customFormat="1" ht="12.75" x14ac:dyDescent="0.25">
      <c r="B26" s="135"/>
      <c r="C26" s="135"/>
      <c r="D26" s="135"/>
      <c r="E26" s="135"/>
      <c r="F26" s="135"/>
      <c r="G26" s="327"/>
      <c r="H26" s="328"/>
      <c r="I26" s="329"/>
      <c r="J26" s="135"/>
      <c r="K26" s="135"/>
      <c r="L26" s="309"/>
      <c r="M26" s="309"/>
      <c r="N26" s="309"/>
    </row>
    <row r="27" spans="2:14" s="4" customFormat="1" ht="14.25" customHeight="1" x14ac:dyDescent="0.2">
      <c r="B27" s="297"/>
      <c r="C27" s="297"/>
      <c r="D27" s="297"/>
      <c r="E27" s="297"/>
      <c r="F27" s="297"/>
      <c r="G27" s="294" t="s">
        <v>1102</v>
      </c>
      <c r="H27" s="295"/>
      <c r="I27" s="296"/>
      <c r="J27" s="233">
        <f>SUMIF(D22:D26,"Wall",J22:J26)</f>
        <v>0</v>
      </c>
      <c r="K27" s="297"/>
      <c r="L27" s="297"/>
      <c r="M27" s="297"/>
      <c r="N27" s="297"/>
    </row>
    <row r="28" spans="2:14" s="4" customFormat="1" ht="14.25" customHeight="1" x14ac:dyDescent="0.2">
      <c r="B28" s="297"/>
      <c r="C28" s="297"/>
      <c r="D28" s="297"/>
      <c r="E28" s="297"/>
      <c r="F28" s="297"/>
      <c r="G28" s="294" t="s">
        <v>1103</v>
      </c>
      <c r="H28" s="295"/>
      <c r="I28" s="296"/>
      <c r="J28" s="233">
        <f>SUM('Env Pre-const'!$I$11:$I$13)</f>
        <v>0</v>
      </c>
      <c r="K28" s="297"/>
      <c r="L28" s="297"/>
      <c r="M28" s="297"/>
      <c r="N28" s="297"/>
    </row>
    <row r="29" spans="2:14" s="4" customFormat="1" ht="14.25" customHeight="1" x14ac:dyDescent="0.2">
      <c r="B29" s="297"/>
      <c r="C29" s="297"/>
      <c r="D29" s="297"/>
      <c r="E29" s="297"/>
      <c r="F29" s="297"/>
      <c r="G29" s="294" t="s">
        <v>1105</v>
      </c>
      <c r="H29" s="295"/>
      <c r="I29" s="296"/>
      <c r="J29" s="235" t="e">
        <f>J27/J28</f>
        <v>#DIV/0!</v>
      </c>
      <c r="K29" s="297"/>
      <c r="L29" s="297"/>
      <c r="M29" s="297"/>
      <c r="N29" s="297"/>
    </row>
    <row r="30" spans="2:14" s="4" customFormat="1" ht="14.25" customHeight="1" x14ac:dyDescent="0.2">
      <c r="B30" s="297"/>
      <c r="C30" s="297"/>
      <c r="D30" s="297"/>
      <c r="E30" s="297"/>
      <c r="F30" s="297"/>
      <c r="G30" s="294" t="s">
        <v>1104</v>
      </c>
      <c r="H30" s="295"/>
      <c r="I30" s="296"/>
      <c r="J30" s="234" t="e">
        <f>IF(J29&lt;0.3,"Fail","Pass")</f>
        <v>#DIV/0!</v>
      </c>
      <c r="K30" s="297"/>
      <c r="L30" s="297"/>
      <c r="M30" s="297"/>
      <c r="N30" s="297"/>
    </row>
    <row r="31" spans="2:14" s="1" customFormat="1" ht="15" customHeight="1" x14ac:dyDescent="0.25">
      <c r="B31" s="47" t="s">
        <v>630</v>
      </c>
      <c r="C31" s="76"/>
      <c r="D31" s="76"/>
      <c r="E31" s="76"/>
      <c r="F31" s="76"/>
      <c r="G31" s="76"/>
      <c r="H31" s="76"/>
      <c r="I31" s="76"/>
      <c r="J31" s="76"/>
      <c r="K31" s="77"/>
      <c r="L31" s="76"/>
      <c r="M31" s="76"/>
      <c r="N31" s="77"/>
    </row>
    <row r="32" spans="2:14" s="34" customFormat="1" ht="12.75" x14ac:dyDescent="0.25">
      <c r="B32" s="81"/>
      <c r="C32" s="81"/>
      <c r="D32" s="81"/>
      <c r="E32" s="81"/>
      <c r="F32" s="81"/>
      <c r="G32" s="321"/>
      <c r="H32" s="322"/>
      <c r="I32" s="323"/>
      <c r="J32" s="81"/>
      <c r="K32" s="81"/>
      <c r="L32" s="310"/>
      <c r="M32" s="310"/>
      <c r="N32" s="310"/>
    </row>
    <row r="33" spans="2:14" s="34" customFormat="1" ht="12.75" x14ac:dyDescent="0.25">
      <c r="B33" s="79"/>
      <c r="C33" s="79"/>
      <c r="D33" s="81"/>
      <c r="E33" s="79"/>
      <c r="F33" s="79"/>
      <c r="G33" s="321"/>
      <c r="H33" s="322"/>
      <c r="I33" s="323"/>
      <c r="J33" s="79"/>
      <c r="K33" s="79"/>
      <c r="L33" s="310"/>
      <c r="M33" s="310"/>
      <c r="N33" s="310"/>
    </row>
    <row r="34" spans="2:14" s="34" customFormat="1" ht="12.75" x14ac:dyDescent="0.25">
      <c r="B34" s="79"/>
      <c r="C34" s="79"/>
      <c r="D34" s="81"/>
      <c r="E34" s="79"/>
      <c r="F34" s="79"/>
      <c r="G34" s="321"/>
      <c r="H34" s="322"/>
      <c r="I34" s="323"/>
      <c r="J34" s="79"/>
      <c r="K34" s="79"/>
      <c r="L34" s="310"/>
      <c r="M34" s="310"/>
      <c r="N34" s="310"/>
    </row>
    <row r="35" spans="2:14" s="34" customFormat="1" ht="12.75" x14ac:dyDescent="0.25">
      <c r="B35" s="79"/>
      <c r="C35" s="79"/>
      <c r="D35" s="81"/>
      <c r="E35" s="79"/>
      <c r="F35" s="79"/>
      <c r="G35" s="321"/>
      <c r="H35" s="322"/>
      <c r="I35" s="323"/>
      <c r="J35" s="79"/>
      <c r="K35" s="79"/>
      <c r="L35" s="310"/>
      <c r="M35" s="310"/>
      <c r="N35" s="310"/>
    </row>
    <row r="36" spans="2:14" s="34" customFormat="1" ht="12.75" x14ac:dyDescent="0.25">
      <c r="B36" s="79"/>
      <c r="C36" s="79"/>
      <c r="D36" s="81"/>
      <c r="E36" s="79"/>
      <c r="F36" s="79"/>
      <c r="G36" s="321"/>
      <c r="H36" s="322"/>
      <c r="I36" s="323"/>
      <c r="J36" s="79"/>
      <c r="K36" s="79"/>
      <c r="L36" s="310"/>
      <c r="M36" s="310"/>
      <c r="N36" s="310"/>
    </row>
    <row r="37" spans="2:14" s="4" customFormat="1" ht="14.25" customHeight="1" x14ac:dyDescent="0.2">
      <c r="B37" s="297"/>
      <c r="C37" s="297"/>
      <c r="D37" s="297"/>
      <c r="E37" s="297"/>
      <c r="F37" s="297"/>
      <c r="G37" s="294" t="s">
        <v>1102</v>
      </c>
      <c r="H37" s="295"/>
      <c r="I37" s="296"/>
      <c r="J37" s="233">
        <f>SUMIF(D32:D36,"Wall",J32:J36)</f>
        <v>0</v>
      </c>
      <c r="K37" s="297"/>
      <c r="L37" s="297"/>
      <c r="M37" s="297"/>
      <c r="N37" s="297"/>
    </row>
    <row r="38" spans="2:14" s="4" customFormat="1" ht="14.25" customHeight="1" x14ac:dyDescent="0.2">
      <c r="B38" s="297"/>
      <c r="C38" s="297"/>
      <c r="D38" s="297"/>
      <c r="E38" s="297"/>
      <c r="F38" s="297"/>
      <c r="G38" s="294" t="s">
        <v>1103</v>
      </c>
      <c r="H38" s="295"/>
      <c r="I38" s="296"/>
      <c r="J38" s="233">
        <f>SUM('Env Pre-const'!$I$11:$I$13)</f>
        <v>0</v>
      </c>
      <c r="K38" s="297"/>
      <c r="L38" s="297"/>
      <c r="M38" s="297"/>
      <c r="N38" s="297"/>
    </row>
    <row r="39" spans="2:14" s="4" customFormat="1" ht="14.25" customHeight="1" x14ac:dyDescent="0.2">
      <c r="B39" s="297"/>
      <c r="C39" s="297"/>
      <c r="D39" s="297"/>
      <c r="E39" s="297"/>
      <c r="F39" s="297"/>
      <c r="G39" s="294" t="s">
        <v>1105</v>
      </c>
      <c r="H39" s="295"/>
      <c r="I39" s="296"/>
      <c r="J39" s="235" t="e">
        <f>J37/J38</f>
        <v>#DIV/0!</v>
      </c>
      <c r="K39" s="297"/>
      <c r="L39" s="297"/>
      <c r="M39" s="297"/>
      <c r="N39" s="297"/>
    </row>
    <row r="40" spans="2:14" s="4" customFormat="1" ht="14.25" customHeight="1" x14ac:dyDescent="0.2">
      <c r="B40" s="297"/>
      <c r="C40" s="297"/>
      <c r="D40" s="297"/>
      <c r="E40" s="297"/>
      <c r="F40" s="297"/>
      <c r="G40" s="294" t="s">
        <v>1106</v>
      </c>
      <c r="H40" s="295"/>
      <c r="I40" s="296"/>
      <c r="J40" s="234" t="e">
        <f>IF(J39&lt;1,"Fail","Pass")</f>
        <v>#DIV/0!</v>
      </c>
      <c r="K40" s="297"/>
      <c r="L40" s="297"/>
      <c r="M40" s="297"/>
      <c r="N40" s="297"/>
    </row>
    <row r="41" spans="2:14" s="1" customFormat="1" ht="15" customHeight="1" x14ac:dyDescent="0.25">
      <c r="B41" s="47" t="s">
        <v>801</v>
      </c>
      <c r="C41" s="76"/>
      <c r="D41" s="76"/>
      <c r="E41" s="76"/>
      <c r="F41" s="76"/>
      <c r="G41" s="76"/>
      <c r="H41" s="76"/>
      <c r="I41" s="76"/>
      <c r="J41" s="76"/>
      <c r="K41" s="77"/>
      <c r="L41" s="76"/>
      <c r="M41" s="76"/>
      <c r="N41" s="77"/>
    </row>
    <row r="42" spans="2:14" s="34" customFormat="1" ht="12.75" x14ac:dyDescent="0.25">
      <c r="B42" s="137"/>
      <c r="C42" s="137"/>
      <c r="D42" s="137"/>
      <c r="E42" s="137"/>
      <c r="F42" s="137"/>
      <c r="G42" s="327"/>
      <c r="H42" s="328"/>
      <c r="I42" s="329"/>
      <c r="J42" s="137"/>
      <c r="K42" s="137"/>
      <c r="L42" s="309"/>
      <c r="M42" s="309"/>
      <c r="N42" s="309"/>
    </row>
    <row r="43" spans="2:14" s="34" customFormat="1" ht="12.75" x14ac:dyDescent="0.25">
      <c r="B43" s="135"/>
      <c r="C43" s="135"/>
      <c r="D43" s="135"/>
      <c r="E43" s="135"/>
      <c r="F43" s="135"/>
      <c r="G43" s="327"/>
      <c r="H43" s="328"/>
      <c r="I43" s="329"/>
      <c r="J43" s="135"/>
      <c r="K43" s="135"/>
      <c r="L43" s="309"/>
      <c r="M43" s="309"/>
      <c r="N43" s="309"/>
    </row>
    <row r="44" spans="2:14" s="34" customFormat="1" ht="12.75" x14ac:dyDescent="0.25">
      <c r="B44" s="135"/>
      <c r="C44" s="135"/>
      <c r="D44" s="135"/>
      <c r="E44" s="135"/>
      <c r="F44" s="135"/>
      <c r="G44" s="327"/>
      <c r="H44" s="328"/>
      <c r="I44" s="329"/>
      <c r="J44" s="135"/>
      <c r="K44" s="135"/>
      <c r="L44" s="309"/>
      <c r="M44" s="309"/>
      <c r="N44" s="309"/>
    </row>
    <row r="45" spans="2:14" s="34" customFormat="1" ht="12.75" x14ac:dyDescent="0.25">
      <c r="B45" s="135"/>
      <c r="C45" s="135"/>
      <c r="D45" s="135"/>
      <c r="E45" s="135"/>
      <c r="F45" s="135"/>
      <c r="G45" s="327"/>
      <c r="H45" s="328"/>
      <c r="I45" s="329"/>
      <c r="J45" s="135"/>
      <c r="K45" s="135"/>
      <c r="L45" s="309"/>
      <c r="M45" s="309"/>
      <c r="N45" s="309"/>
    </row>
    <row r="46" spans="2:14" s="34" customFormat="1" ht="12.75" x14ac:dyDescent="0.25">
      <c r="B46" s="135"/>
      <c r="C46" s="135"/>
      <c r="D46" s="135"/>
      <c r="E46" s="135"/>
      <c r="F46" s="135"/>
      <c r="G46" s="327"/>
      <c r="H46" s="328"/>
      <c r="I46" s="329"/>
      <c r="J46" s="135"/>
      <c r="K46" s="135"/>
      <c r="L46" s="309"/>
      <c r="M46" s="309"/>
      <c r="N46" s="309"/>
    </row>
    <row r="47" spans="2:14" s="4" customFormat="1" ht="14.25" customHeight="1" x14ac:dyDescent="0.2">
      <c r="B47" s="297"/>
      <c r="C47" s="297"/>
      <c r="D47" s="297"/>
      <c r="E47" s="297"/>
      <c r="F47" s="297"/>
      <c r="G47" s="294" t="s">
        <v>1102</v>
      </c>
      <c r="H47" s="295"/>
      <c r="I47" s="296"/>
      <c r="J47" s="233">
        <f>SUMIF(D42:D46,"Wall",J42:J46)</f>
        <v>0</v>
      </c>
      <c r="K47" s="297"/>
      <c r="L47" s="297"/>
      <c r="M47" s="297"/>
      <c r="N47" s="297"/>
    </row>
    <row r="48" spans="2:14" s="4" customFormat="1" ht="14.25" customHeight="1" x14ac:dyDescent="0.2">
      <c r="B48" s="297"/>
      <c r="C48" s="297"/>
      <c r="D48" s="297"/>
      <c r="E48" s="297"/>
      <c r="F48" s="297"/>
      <c r="G48" s="294" t="s">
        <v>1103</v>
      </c>
      <c r="H48" s="295"/>
      <c r="I48" s="296"/>
      <c r="J48" s="233">
        <f>SUM('Env Pre-const'!$I$11:$I$13)</f>
        <v>0</v>
      </c>
      <c r="K48" s="297"/>
      <c r="L48" s="297"/>
      <c r="M48" s="297"/>
      <c r="N48" s="297"/>
    </row>
    <row r="49" spans="2:14" s="4" customFormat="1" ht="14.25" customHeight="1" x14ac:dyDescent="0.2">
      <c r="B49" s="297"/>
      <c r="C49" s="297"/>
      <c r="D49" s="297"/>
      <c r="E49" s="297"/>
      <c r="F49" s="297"/>
      <c r="G49" s="294" t="s">
        <v>1105</v>
      </c>
      <c r="H49" s="295"/>
      <c r="I49" s="296"/>
      <c r="J49" s="235" t="e">
        <f>J47/J48</f>
        <v>#DIV/0!</v>
      </c>
      <c r="K49" s="297"/>
      <c r="L49" s="297"/>
      <c r="M49" s="297"/>
      <c r="N49" s="297"/>
    </row>
    <row r="50" spans="2:14" s="4" customFormat="1" ht="14.25" customHeight="1" x14ac:dyDescent="0.2">
      <c r="B50" s="297"/>
      <c r="C50" s="297"/>
      <c r="D50" s="297"/>
      <c r="E50" s="297"/>
      <c r="F50" s="297"/>
      <c r="G50" s="294" t="s">
        <v>1106</v>
      </c>
      <c r="H50" s="295"/>
      <c r="I50" s="296"/>
      <c r="J50" s="234" t="e">
        <f>IF(J49&lt;1,"Fail","Pass")</f>
        <v>#DIV/0!</v>
      </c>
      <c r="K50" s="297"/>
      <c r="L50" s="297"/>
      <c r="M50" s="297"/>
      <c r="N50" s="297"/>
    </row>
    <row r="51" spans="2:14" s="1" customFormat="1" ht="12.75" x14ac:dyDescent="0.25"/>
    <row r="52" spans="2:14" s="1" customFormat="1" ht="15.75" x14ac:dyDescent="0.25">
      <c r="B52" s="275" t="s">
        <v>758</v>
      </c>
      <c r="C52" s="275"/>
      <c r="D52" s="275"/>
      <c r="E52" s="275"/>
      <c r="F52" s="275"/>
      <c r="G52" s="275"/>
      <c r="H52" s="275"/>
      <c r="I52" s="275"/>
      <c r="J52" s="275"/>
      <c r="K52" s="275"/>
      <c r="L52" s="275"/>
      <c r="M52" s="275"/>
    </row>
    <row r="53" spans="2:14" s="1" customFormat="1" ht="12.75" x14ac:dyDescent="0.25">
      <c r="B53" s="317" t="s">
        <v>724</v>
      </c>
      <c r="C53" s="46" t="s">
        <v>545</v>
      </c>
      <c r="D53" s="317" t="s">
        <v>550</v>
      </c>
      <c r="E53" s="318" t="s">
        <v>556</v>
      </c>
      <c r="F53" s="318" t="s">
        <v>553</v>
      </c>
      <c r="G53" s="317" t="s">
        <v>557</v>
      </c>
      <c r="H53" s="317" t="s">
        <v>554</v>
      </c>
      <c r="I53" s="317" t="s">
        <v>555</v>
      </c>
      <c r="J53" s="311" t="s">
        <v>104</v>
      </c>
      <c r="K53" s="312"/>
      <c r="L53" s="313"/>
      <c r="M53" s="317" t="s">
        <v>562</v>
      </c>
    </row>
    <row r="54" spans="2:14" s="1" customFormat="1" ht="12.95" customHeight="1" x14ac:dyDescent="0.25">
      <c r="B54" s="317"/>
      <c r="C54" s="317" t="s">
        <v>549</v>
      </c>
      <c r="D54" s="317"/>
      <c r="E54" s="319"/>
      <c r="F54" s="319"/>
      <c r="G54" s="317"/>
      <c r="H54" s="317"/>
      <c r="I54" s="317"/>
      <c r="J54" s="314"/>
      <c r="K54" s="315"/>
      <c r="L54" s="316"/>
      <c r="M54" s="317"/>
    </row>
    <row r="55" spans="2:14" s="1" customFormat="1" ht="12.75" x14ac:dyDescent="0.25">
      <c r="B55" s="317"/>
      <c r="C55" s="317"/>
      <c r="D55" s="317"/>
      <c r="E55" s="319"/>
      <c r="F55" s="319"/>
      <c r="G55" s="317"/>
      <c r="H55" s="317"/>
      <c r="I55" s="317"/>
      <c r="J55" s="314"/>
      <c r="K55" s="315"/>
      <c r="L55" s="316"/>
      <c r="M55" s="317"/>
    </row>
    <row r="56" spans="2:14" s="1" customFormat="1" ht="12.75" x14ac:dyDescent="0.25">
      <c r="B56" s="317"/>
      <c r="C56" s="317"/>
      <c r="D56" s="317"/>
      <c r="E56" s="320"/>
      <c r="F56" s="320"/>
      <c r="G56" s="317"/>
      <c r="H56" s="317"/>
      <c r="I56" s="317"/>
      <c r="J56" s="314"/>
      <c r="K56" s="315"/>
      <c r="L56" s="316"/>
      <c r="M56" s="317"/>
    </row>
    <row r="57" spans="2:14" s="1" customFormat="1" ht="15" customHeight="1" x14ac:dyDescent="0.25">
      <c r="B57" s="335" t="s">
        <v>739</v>
      </c>
      <c r="C57" s="336"/>
      <c r="D57" s="336"/>
      <c r="E57" s="336"/>
      <c r="F57" s="336"/>
      <c r="G57" s="336"/>
      <c r="H57" s="336"/>
      <c r="I57" s="336"/>
      <c r="J57" s="336"/>
      <c r="K57" s="336"/>
      <c r="L57" s="336"/>
      <c r="M57" s="337"/>
    </row>
    <row r="58" spans="2:14" s="34" customFormat="1" ht="12.75" x14ac:dyDescent="0.25">
      <c r="B58" s="79"/>
      <c r="C58" s="79"/>
      <c r="D58" s="79"/>
      <c r="E58" s="79"/>
      <c r="F58" s="79"/>
      <c r="G58" s="79"/>
      <c r="H58" s="79"/>
      <c r="I58" s="79"/>
      <c r="J58" s="310"/>
      <c r="K58" s="310"/>
      <c r="L58" s="310"/>
      <c r="M58" s="79"/>
    </row>
    <row r="59" spans="2:14" s="34" customFormat="1" ht="12.75" x14ac:dyDescent="0.25">
      <c r="B59" s="79"/>
      <c r="C59" s="79"/>
      <c r="D59" s="79"/>
      <c r="E59" s="79"/>
      <c r="F59" s="79"/>
      <c r="G59" s="79"/>
      <c r="H59" s="79"/>
      <c r="I59" s="79"/>
      <c r="J59" s="310"/>
      <c r="K59" s="310"/>
      <c r="L59" s="310"/>
      <c r="M59" s="79"/>
    </row>
    <row r="60" spans="2:14" s="34" customFormat="1" ht="12.75" x14ac:dyDescent="0.25">
      <c r="B60" s="79"/>
      <c r="C60" s="79"/>
      <c r="D60" s="79"/>
      <c r="E60" s="79"/>
      <c r="F60" s="79"/>
      <c r="G60" s="79"/>
      <c r="H60" s="79"/>
      <c r="I60" s="79"/>
      <c r="J60" s="310"/>
      <c r="K60" s="310"/>
      <c r="L60" s="310"/>
      <c r="M60" s="79"/>
    </row>
    <row r="61" spans="2:14" s="34" customFormat="1" ht="12.75" x14ac:dyDescent="0.25">
      <c r="B61" s="79"/>
      <c r="C61" s="79"/>
      <c r="D61" s="79"/>
      <c r="E61" s="79"/>
      <c r="F61" s="79"/>
      <c r="G61" s="79"/>
      <c r="H61" s="79"/>
      <c r="I61" s="79"/>
      <c r="J61" s="310"/>
      <c r="K61" s="310"/>
      <c r="L61" s="310"/>
      <c r="M61" s="79"/>
    </row>
    <row r="62" spans="2:14" s="34" customFormat="1" ht="12.75" x14ac:dyDescent="0.25">
      <c r="B62" s="79"/>
      <c r="C62" s="79"/>
      <c r="D62" s="79"/>
      <c r="E62" s="79"/>
      <c r="F62" s="79"/>
      <c r="G62" s="79"/>
      <c r="H62" s="79"/>
      <c r="I62" s="79"/>
      <c r="J62" s="310"/>
      <c r="K62" s="310"/>
      <c r="L62" s="310"/>
      <c r="M62" s="79"/>
    </row>
    <row r="63" spans="2:14" s="1" customFormat="1" ht="15" customHeight="1" x14ac:dyDescent="0.25">
      <c r="B63" s="335" t="s">
        <v>802</v>
      </c>
      <c r="C63" s="336"/>
      <c r="D63" s="336"/>
      <c r="E63" s="336"/>
      <c r="F63" s="336"/>
      <c r="G63" s="336"/>
      <c r="H63" s="336"/>
      <c r="I63" s="336"/>
      <c r="J63" s="336"/>
      <c r="K63" s="336"/>
      <c r="L63" s="336"/>
      <c r="M63" s="337"/>
    </row>
    <row r="64" spans="2:14" s="34" customFormat="1" ht="12.75" x14ac:dyDescent="0.25">
      <c r="B64" s="135"/>
      <c r="C64" s="135"/>
      <c r="D64" s="135"/>
      <c r="E64" s="135"/>
      <c r="F64" s="135"/>
      <c r="G64" s="135"/>
      <c r="H64" s="135"/>
      <c r="I64" s="135"/>
      <c r="J64" s="309"/>
      <c r="K64" s="309"/>
      <c r="L64" s="309"/>
      <c r="M64" s="135"/>
    </row>
    <row r="65" spans="2:13" s="34" customFormat="1" ht="12.75" x14ac:dyDescent="0.25">
      <c r="B65" s="135"/>
      <c r="C65" s="135"/>
      <c r="D65" s="135"/>
      <c r="E65" s="135"/>
      <c r="F65" s="135"/>
      <c r="G65" s="135"/>
      <c r="H65" s="135"/>
      <c r="I65" s="135"/>
      <c r="J65" s="309"/>
      <c r="K65" s="309"/>
      <c r="L65" s="309"/>
      <c r="M65" s="135"/>
    </row>
    <row r="66" spans="2:13" s="34" customFormat="1" ht="12.75" x14ac:dyDescent="0.25">
      <c r="B66" s="135"/>
      <c r="C66" s="135"/>
      <c r="D66" s="135"/>
      <c r="E66" s="135"/>
      <c r="F66" s="135"/>
      <c r="G66" s="135"/>
      <c r="H66" s="135"/>
      <c r="I66" s="135"/>
      <c r="J66" s="309"/>
      <c r="K66" s="309"/>
      <c r="L66" s="309"/>
      <c r="M66" s="135"/>
    </row>
    <row r="67" spans="2:13" s="34" customFormat="1" ht="12.75" x14ac:dyDescent="0.25">
      <c r="B67" s="135"/>
      <c r="C67" s="135"/>
      <c r="D67" s="135"/>
      <c r="E67" s="135"/>
      <c r="F67" s="135"/>
      <c r="G67" s="135"/>
      <c r="H67" s="135"/>
      <c r="I67" s="135"/>
      <c r="J67" s="309"/>
      <c r="K67" s="309"/>
      <c r="L67" s="309"/>
      <c r="M67" s="135"/>
    </row>
    <row r="68" spans="2:13" s="34" customFormat="1" ht="12.75" x14ac:dyDescent="0.25">
      <c r="B68" s="135"/>
      <c r="C68" s="135"/>
      <c r="D68" s="135"/>
      <c r="E68" s="135"/>
      <c r="F68" s="135"/>
      <c r="G68" s="135"/>
      <c r="H68" s="135"/>
      <c r="I68" s="135"/>
      <c r="J68" s="309"/>
      <c r="K68" s="309"/>
      <c r="L68" s="309"/>
      <c r="M68" s="135"/>
    </row>
    <row r="69" spans="2:13" s="1" customFormat="1" ht="14.45" customHeight="1" x14ac:dyDescent="0.25">
      <c r="B69" s="335" t="s">
        <v>630</v>
      </c>
      <c r="C69" s="336"/>
      <c r="D69" s="336"/>
      <c r="E69" s="336"/>
      <c r="F69" s="336"/>
      <c r="G69" s="336"/>
      <c r="H69" s="336"/>
      <c r="I69" s="336"/>
      <c r="J69" s="336"/>
      <c r="K69" s="336"/>
      <c r="L69" s="336"/>
      <c r="M69" s="337"/>
    </row>
    <row r="70" spans="2:13" s="34" customFormat="1" ht="12.75" x14ac:dyDescent="0.25">
      <c r="B70" s="79"/>
      <c r="C70" s="79"/>
      <c r="D70" s="79"/>
      <c r="E70" s="79"/>
      <c r="F70" s="79"/>
      <c r="G70" s="79"/>
      <c r="H70" s="79"/>
      <c r="I70" s="79"/>
      <c r="J70" s="310"/>
      <c r="K70" s="310"/>
      <c r="L70" s="310"/>
      <c r="M70" s="79"/>
    </row>
    <row r="71" spans="2:13" s="34" customFormat="1" ht="12.75" x14ac:dyDescent="0.25">
      <c r="B71" s="79"/>
      <c r="C71" s="79"/>
      <c r="D71" s="79"/>
      <c r="E71" s="79"/>
      <c r="F71" s="79"/>
      <c r="G71" s="79"/>
      <c r="H71" s="79"/>
      <c r="I71" s="79"/>
      <c r="J71" s="310"/>
      <c r="K71" s="310"/>
      <c r="L71" s="310"/>
      <c r="M71" s="79"/>
    </row>
    <row r="72" spans="2:13" s="34" customFormat="1" ht="12.75" x14ac:dyDescent="0.25">
      <c r="B72" s="79"/>
      <c r="C72" s="79"/>
      <c r="D72" s="79"/>
      <c r="E72" s="79"/>
      <c r="F72" s="79"/>
      <c r="G72" s="79"/>
      <c r="H72" s="79"/>
      <c r="I72" s="79"/>
      <c r="J72" s="310"/>
      <c r="K72" s="310"/>
      <c r="L72" s="310"/>
      <c r="M72" s="79"/>
    </row>
    <row r="73" spans="2:13" s="34" customFormat="1" ht="12.75" x14ac:dyDescent="0.25">
      <c r="B73" s="79"/>
      <c r="C73" s="79"/>
      <c r="D73" s="79"/>
      <c r="E73" s="79"/>
      <c r="F73" s="79"/>
      <c r="G73" s="79"/>
      <c r="H73" s="79"/>
      <c r="I73" s="79"/>
      <c r="J73" s="310"/>
      <c r="K73" s="310"/>
      <c r="L73" s="310"/>
      <c r="M73" s="79"/>
    </row>
    <row r="74" spans="2:13" s="34" customFormat="1" ht="12.75" x14ac:dyDescent="0.25">
      <c r="B74" s="79"/>
      <c r="C74" s="79"/>
      <c r="D74" s="79"/>
      <c r="E74" s="79"/>
      <c r="F74" s="79"/>
      <c r="G74" s="79"/>
      <c r="H74" s="79"/>
      <c r="I74" s="79"/>
      <c r="J74" s="310"/>
      <c r="K74" s="310"/>
      <c r="L74" s="310"/>
      <c r="M74" s="79"/>
    </row>
    <row r="75" spans="2:13" s="1" customFormat="1" ht="14.45" customHeight="1" x14ac:dyDescent="0.25">
      <c r="B75" s="335" t="s">
        <v>801</v>
      </c>
      <c r="C75" s="336"/>
      <c r="D75" s="336"/>
      <c r="E75" s="336"/>
      <c r="F75" s="336"/>
      <c r="G75" s="336"/>
      <c r="H75" s="336"/>
      <c r="I75" s="336"/>
      <c r="J75" s="336"/>
      <c r="K75" s="336"/>
      <c r="L75" s="336"/>
      <c r="M75" s="337"/>
    </row>
    <row r="76" spans="2:13" s="34" customFormat="1" ht="12.75" x14ac:dyDescent="0.25">
      <c r="B76" s="135"/>
      <c r="C76" s="135"/>
      <c r="D76" s="135"/>
      <c r="E76" s="135"/>
      <c r="F76" s="135"/>
      <c r="G76" s="135"/>
      <c r="H76" s="135"/>
      <c r="I76" s="135"/>
      <c r="J76" s="309"/>
      <c r="K76" s="309"/>
      <c r="L76" s="309"/>
      <c r="M76" s="135"/>
    </row>
    <row r="77" spans="2:13" s="34" customFormat="1" ht="12.75" x14ac:dyDescent="0.25">
      <c r="B77" s="135"/>
      <c r="C77" s="135"/>
      <c r="D77" s="135"/>
      <c r="E77" s="135"/>
      <c r="F77" s="135"/>
      <c r="G77" s="135"/>
      <c r="H77" s="135"/>
      <c r="I77" s="135"/>
      <c r="J77" s="309"/>
      <c r="K77" s="309"/>
      <c r="L77" s="309"/>
      <c r="M77" s="135"/>
    </row>
    <row r="78" spans="2:13" s="34" customFormat="1" ht="12.75" x14ac:dyDescent="0.25">
      <c r="B78" s="135"/>
      <c r="C78" s="135"/>
      <c r="D78" s="135"/>
      <c r="E78" s="135"/>
      <c r="F78" s="135"/>
      <c r="G78" s="135"/>
      <c r="H78" s="135"/>
      <c r="I78" s="135"/>
      <c r="J78" s="309"/>
      <c r="K78" s="309"/>
      <c r="L78" s="309"/>
      <c r="M78" s="135"/>
    </row>
    <row r="79" spans="2:13" s="34" customFormat="1" ht="12.75" x14ac:dyDescent="0.25">
      <c r="B79" s="135"/>
      <c r="C79" s="135"/>
      <c r="D79" s="135"/>
      <c r="E79" s="135"/>
      <c r="F79" s="135"/>
      <c r="G79" s="135"/>
      <c r="H79" s="135"/>
      <c r="I79" s="135"/>
      <c r="J79" s="309"/>
      <c r="K79" s="309"/>
      <c r="L79" s="309"/>
      <c r="M79" s="135"/>
    </row>
    <row r="80" spans="2:13" s="34" customFormat="1" ht="12.75" x14ac:dyDescent="0.25">
      <c r="B80" s="135"/>
      <c r="C80" s="135"/>
      <c r="D80" s="135"/>
      <c r="E80" s="135"/>
      <c r="F80" s="135"/>
      <c r="G80" s="135"/>
      <c r="H80" s="135"/>
      <c r="I80" s="135"/>
      <c r="J80" s="309"/>
      <c r="K80" s="309"/>
      <c r="L80" s="309"/>
      <c r="M80" s="135"/>
    </row>
    <row r="81" spans="2:15" s="1" customFormat="1" ht="12.75" x14ac:dyDescent="0.25"/>
    <row r="82" spans="2:15" s="1" customFormat="1" ht="15.75" x14ac:dyDescent="0.25">
      <c r="B82" s="330" t="s">
        <v>759</v>
      </c>
      <c r="C82" s="331"/>
      <c r="D82" s="331"/>
      <c r="E82" s="331"/>
      <c r="F82" s="331"/>
      <c r="G82" s="331"/>
      <c r="H82" s="331"/>
      <c r="I82" s="331"/>
      <c r="J82" s="331"/>
      <c r="K82" s="331"/>
      <c r="L82" s="331"/>
      <c r="M82" s="331"/>
      <c r="N82" s="331"/>
      <c r="O82" s="332"/>
    </row>
    <row r="83" spans="2:15" s="1" customFormat="1" ht="12.75" customHeight="1" x14ac:dyDescent="0.25">
      <c r="B83" s="317" t="s">
        <v>724</v>
      </c>
      <c r="C83" s="46" t="s">
        <v>545</v>
      </c>
      <c r="D83" s="317" t="s">
        <v>664</v>
      </c>
      <c r="E83" s="318" t="s">
        <v>558</v>
      </c>
      <c r="F83" s="318" t="s">
        <v>559</v>
      </c>
      <c r="G83" s="317" t="s">
        <v>553</v>
      </c>
      <c r="H83" s="317" t="s">
        <v>560</v>
      </c>
      <c r="I83" s="317" t="s">
        <v>561</v>
      </c>
      <c r="J83" s="317" t="s">
        <v>555</v>
      </c>
      <c r="K83" s="317" t="s">
        <v>556</v>
      </c>
      <c r="L83" s="317" t="s">
        <v>557</v>
      </c>
      <c r="M83" s="317" t="s">
        <v>562</v>
      </c>
      <c r="N83" s="311" t="s">
        <v>104</v>
      </c>
      <c r="O83" s="313"/>
    </row>
    <row r="84" spans="2:15" s="1" customFormat="1" ht="12.75" x14ac:dyDescent="0.25">
      <c r="B84" s="317"/>
      <c r="C84" s="317" t="s">
        <v>549</v>
      </c>
      <c r="D84" s="317"/>
      <c r="E84" s="319"/>
      <c r="F84" s="319"/>
      <c r="G84" s="317"/>
      <c r="H84" s="317"/>
      <c r="I84" s="317"/>
      <c r="J84" s="317"/>
      <c r="K84" s="317"/>
      <c r="L84" s="317"/>
      <c r="M84" s="317"/>
      <c r="N84" s="314"/>
      <c r="O84" s="316"/>
    </row>
    <row r="85" spans="2:15" s="1" customFormat="1" ht="12.75" x14ac:dyDescent="0.25">
      <c r="B85" s="317"/>
      <c r="C85" s="317"/>
      <c r="D85" s="317"/>
      <c r="E85" s="319"/>
      <c r="F85" s="319"/>
      <c r="G85" s="317"/>
      <c r="H85" s="317"/>
      <c r="I85" s="317"/>
      <c r="J85" s="317"/>
      <c r="K85" s="317"/>
      <c r="L85" s="317"/>
      <c r="M85" s="317"/>
      <c r="N85" s="314"/>
      <c r="O85" s="316"/>
    </row>
    <row r="86" spans="2:15" s="1" customFormat="1" ht="12.75" x14ac:dyDescent="0.25">
      <c r="B86" s="317"/>
      <c r="C86" s="317"/>
      <c r="D86" s="317"/>
      <c r="E86" s="320"/>
      <c r="F86" s="320"/>
      <c r="G86" s="317"/>
      <c r="H86" s="317"/>
      <c r="I86" s="317"/>
      <c r="J86" s="317"/>
      <c r="K86" s="317"/>
      <c r="L86" s="317"/>
      <c r="M86" s="317"/>
      <c r="N86" s="333"/>
      <c r="O86" s="334"/>
    </row>
    <row r="87" spans="2:15" s="1" customFormat="1" ht="15" customHeight="1" x14ac:dyDescent="0.25">
      <c r="B87" s="78" t="s">
        <v>739</v>
      </c>
      <c r="C87" s="76"/>
      <c r="D87" s="76"/>
      <c r="E87" s="76"/>
      <c r="F87" s="76"/>
      <c r="G87" s="76"/>
      <c r="H87" s="76"/>
      <c r="I87" s="76"/>
      <c r="J87" s="76"/>
      <c r="K87" s="76"/>
      <c r="L87" s="76"/>
      <c r="M87" s="76"/>
      <c r="N87" s="76"/>
      <c r="O87" s="77"/>
    </row>
    <row r="88" spans="2:15" s="34" customFormat="1" ht="12" x14ac:dyDescent="0.25">
      <c r="B88" s="79"/>
      <c r="C88" s="79"/>
      <c r="D88" s="80"/>
      <c r="E88" s="80"/>
      <c r="F88" s="80"/>
      <c r="G88" s="80"/>
      <c r="H88" s="80"/>
      <c r="I88" s="80"/>
      <c r="J88" s="79"/>
      <c r="K88" s="79"/>
      <c r="L88" s="79"/>
      <c r="M88" s="79"/>
      <c r="N88" s="285"/>
      <c r="O88" s="285"/>
    </row>
    <row r="89" spans="2:15" s="34" customFormat="1" ht="12" x14ac:dyDescent="0.25">
      <c r="B89" s="79"/>
      <c r="C89" s="79"/>
      <c r="D89" s="80"/>
      <c r="E89" s="80"/>
      <c r="F89" s="80"/>
      <c r="G89" s="80"/>
      <c r="H89" s="80"/>
      <c r="I89" s="80"/>
      <c r="J89" s="79"/>
      <c r="K89" s="79"/>
      <c r="L89" s="79"/>
      <c r="M89" s="79"/>
      <c r="N89" s="285"/>
      <c r="O89" s="285"/>
    </row>
    <row r="90" spans="2:15" s="34" customFormat="1" ht="12" x14ac:dyDescent="0.25">
      <c r="B90" s="79"/>
      <c r="C90" s="79"/>
      <c r="D90" s="80"/>
      <c r="E90" s="80"/>
      <c r="F90" s="80"/>
      <c r="G90" s="80"/>
      <c r="H90" s="80"/>
      <c r="I90" s="80"/>
      <c r="J90" s="79"/>
      <c r="K90" s="79"/>
      <c r="L90" s="79"/>
      <c r="M90" s="79"/>
      <c r="N90" s="285"/>
      <c r="O90" s="285"/>
    </row>
    <row r="91" spans="2:15" s="34" customFormat="1" ht="12" x14ac:dyDescent="0.25">
      <c r="B91" s="79"/>
      <c r="C91" s="79"/>
      <c r="D91" s="80"/>
      <c r="E91" s="80"/>
      <c r="F91" s="80"/>
      <c r="G91" s="80"/>
      <c r="H91" s="80"/>
      <c r="I91" s="80"/>
      <c r="J91" s="79"/>
      <c r="K91" s="79"/>
      <c r="L91" s="79"/>
      <c r="M91" s="79"/>
      <c r="N91" s="285"/>
      <c r="O91" s="285"/>
    </row>
    <row r="92" spans="2:15" s="34" customFormat="1" ht="12" x14ac:dyDescent="0.25">
      <c r="B92" s="79"/>
      <c r="C92" s="79"/>
      <c r="D92" s="80"/>
      <c r="E92" s="80"/>
      <c r="F92" s="80"/>
      <c r="G92" s="80"/>
      <c r="H92" s="80"/>
      <c r="I92" s="80"/>
      <c r="J92" s="79"/>
      <c r="K92" s="79"/>
      <c r="L92" s="79"/>
      <c r="M92" s="79"/>
      <c r="N92" s="285"/>
      <c r="O92" s="285"/>
    </row>
    <row r="93" spans="2:15" s="1" customFormat="1" ht="15" customHeight="1" x14ac:dyDescent="0.25">
      <c r="B93" s="78" t="s">
        <v>802</v>
      </c>
      <c r="C93" s="76"/>
      <c r="D93" s="76"/>
      <c r="E93" s="76"/>
      <c r="F93" s="76"/>
      <c r="G93" s="76"/>
      <c r="H93" s="76"/>
      <c r="I93" s="76"/>
      <c r="J93" s="76"/>
      <c r="K93" s="76"/>
      <c r="L93" s="76"/>
      <c r="M93" s="76"/>
      <c r="N93" s="76"/>
      <c r="O93" s="77"/>
    </row>
    <row r="94" spans="2:15" s="34" customFormat="1" ht="12" x14ac:dyDescent="0.25">
      <c r="B94" s="135"/>
      <c r="C94" s="135"/>
      <c r="D94" s="136"/>
      <c r="E94" s="136"/>
      <c r="F94" s="136"/>
      <c r="G94" s="136"/>
      <c r="H94" s="136"/>
      <c r="I94" s="136"/>
      <c r="J94" s="135"/>
      <c r="K94" s="135"/>
      <c r="L94" s="135"/>
      <c r="M94" s="135"/>
      <c r="N94" s="338"/>
      <c r="O94" s="338"/>
    </row>
    <row r="95" spans="2:15" s="34" customFormat="1" ht="12" x14ac:dyDescent="0.25">
      <c r="B95" s="135"/>
      <c r="C95" s="135"/>
      <c r="D95" s="136"/>
      <c r="E95" s="136"/>
      <c r="F95" s="136"/>
      <c r="G95" s="136"/>
      <c r="H95" s="136"/>
      <c r="I95" s="136"/>
      <c r="J95" s="135"/>
      <c r="K95" s="135"/>
      <c r="L95" s="135"/>
      <c r="M95" s="135"/>
      <c r="N95" s="338"/>
      <c r="O95" s="338"/>
    </row>
    <row r="96" spans="2:15" s="34" customFormat="1" ht="12" x14ac:dyDescent="0.25">
      <c r="B96" s="135"/>
      <c r="C96" s="135"/>
      <c r="D96" s="136"/>
      <c r="E96" s="136"/>
      <c r="F96" s="136"/>
      <c r="G96" s="136"/>
      <c r="H96" s="136"/>
      <c r="I96" s="136"/>
      <c r="J96" s="135"/>
      <c r="K96" s="135"/>
      <c r="L96" s="135"/>
      <c r="M96" s="135"/>
      <c r="N96" s="338"/>
      <c r="O96" s="338"/>
    </row>
    <row r="97" spans="2:15" s="34" customFormat="1" ht="12" x14ac:dyDescent="0.25">
      <c r="B97" s="135"/>
      <c r="C97" s="135"/>
      <c r="D97" s="136"/>
      <c r="E97" s="136"/>
      <c r="F97" s="136"/>
      <c r="G97" s="136"/>
      <c r="H97" s="136"/>
      <c r="I97" s="136"/>
      <c r="J97" s="135"/>
      <c r="K97" s="135"/>
      <c r="L97" s="135"/>
      <c r="M97" s="135"/>
      <c r="N97" s="338"/>
      <c r="O97" s="338"/>
    </row>
    <row r="98" spans="2:15" s="34" customFormat="1" ht="12" x14ac:dyDescent="0.25">
      <c r="B98" s="135"/>
      <c r="C98" s="135"/>
      <c r="D98" s="136"/>
      <c r="E98" s="136"/>
      <c r="F98" s="136"/>
      <c r="G98" s="136"/>
      <c r="H98" s="136"/>
      <c r="I98" s="136"/>
      <c r="J98" s="135"/>
      <c r="K98" s="135"/>
      <c r="L98" s="135"/>
      <c r="M98" s="135"/>
      <c r="N98" s="338"/>
      <c r="O98" s="338"/>
    </row>
    <row r="99" spans="2:15" s="1" customFormat="1" ht="15" customHeight="1" x14ac:dyDescent="0.25">
      <c r="B99" s="78" t="s">
        <v>630</v>
      </c>
      <c r="C99" s="76"/>
      <c r="D99" s="76"/>
      <c r="E99" s="76"/>
      <c r="F99" s="76"/>
      <c r="G99" s="76"/>
      <c r="H99" s="76"/>
      <c r="I99" s="76"/>
      <c r="J99" s="76"/>
      <c r="K99" s="76"/>
      <c r="L99" s="76"/>
      <c r="M99" s="76"/>
      <c r="N99" s="76"/>
      <c r="O99" s="77"/>
    </row>
    <row r="100" spans="2:15" s="34" customFormat="1" ht="12" x14ac:dyDescent="0.25">
      <c r="B100" s="79"/>
      <c r="C100" s="79"/>
      <c r="D100" s="80"/>
      <c r="E100" s="80"/>
      <c r="F100" s="80"/>
      <c r="G100" s="80"/>
      <c r="H100" s="80"/>
      <c r="I100" s="80"/>
      <c r="J100" s="79"/>
      <c r="K100" s="79"/>
      <c r="L100" s="79"/>
      <c r="M100" s="79"/>
      <c r="N100" s="285"/>
      <c r="O100" s="285"/>
    </row>
    <row r="101" spans="2:15" s="34" customFormat="1" ht="12" x14ac:dyDescent="0.25">
      <c r="B101" s="79"/>
      <c r="C101" s="79"/>
      <c r="D101" s="80"/>
      <c r="E101" s="80"/>
      <c r="F101" s="80"/>
      <c r="G101" s="80"/>
      <c r="H101" s="80"/>
      <c r="I101" s="80"/>
      <c r="J101" s="79"/>
      <c r="K101" s="79"/>
      <c r="L101" s="79"/>
      <c r="M101" s="79"/>
      <c r="N101" s="285"/>
      <c r="O101" s="285"/>
    </row>
    <row r="102" spans="2:15" s="34" customFormat="1" ht="12" x14ac:dyDescent="0.25">
      <c r="B102" s="79"/>
      <c r="C102" s="79"/>
      <c r="D102" s="80"/>
      <c r="E102" s="80"/>
      <c r="F102" s="80"/>
      <c r="G102" s="80"/>
      <c r="H102" s="80"/>
      <c r="I102" s="80"/>
      <c r="J102" s="79"/>
      <c r="K102" s="79"/>
      <c r="L102" s="79"/>
      <c r="M102" s="79"/>
      <c r="N102" s="285"/>
      <c r="O102" s="285"/>
    </row>
    <row r="103" spans="2:15" s="34" customFormat="1" ht="12" x14ac:dyDescent="0.25">
      <c r="B103" s="79"/>
      <c r="C103" s="79"/>
      <c r="D103" s="80"/>
      <c r="E103" s="80"/>
      <c r="F103" s="80"/>
      <c r="G103" s="80"/>
      <c r="H103" s="80"/>
      <c r="I103" s="80"/>
      <c r="J103" s="79"/>
      <c r="K103" s="79"/>
      <c r="L103" s="79"/>
      <c r="M103" s="79"/>
      <c r="N103" s="285"/>
      <c r="O103" s="285"/>
    </row>
    <row r="104" spans="2:15" s="34" customFormat="1" ht="12" x14ac:dyDescent="0.25">
      <c r="B104" s="79"/>
      <c r="C104" s="79"/>
      <c r="D104" s="80"/>
      <c r="E104" s="80"/>
      <c r="F104" s="80"/>
      <c r="G104" s="80"/>
      <c r="H104" s="80"/>
      <c r="I104" s="80"/>
      <c r="J104" s="79"/>
      <c r="K104" s="79"/>
      <c r="L104" s="79"/>
      <c r="M104" s="79"/>
      <c r="N104" s="285"/>
      <c r="O104" s="285"/>
    </row>
    <row r="105" spans="2:15" s="1" customFormat="1" ht="15" customHeight="1" x14ac:dyDescent="0.25">
      <c r="B105" s="78" t="s">
        <v>801</v>
      </c>
      <c r="C105" s="76"/>
      <c r="D105" s="76"/>
      <c r="E105" s="76"/>
      <c r="F105" s="76"/>
      <c r="G105" s="76"/>
      <c r="H105" s="76"/>
      <c r="I105" s="76"/>
      <c r="J105" s="76"/>
      <c r="K105" s="76"/>
      <c r="L105" s="76"/>
      <c r="M105" s="76"/>
      <c r="N105" s="76"/>
      <c r="O105" s="77"/>
    </row>
    <row r="106" spans="2:15" s="34" customFormat="1" ht="12" x14ac:dyDescent="0.25">
      <c r="B106" s="135"/>
      <c r="C106" s="135"/>
      <c r="D106" s="136"/>
      <c r="E106" s="136"/>
      <c r="F106" s="136"/>
      <c r="G106" s="136"/>
      <c r="H106" s="136"/>
      <c r="I106" s="136"/>
      <c r="J106" s="135"/>
      <c r="K106" s="135"/>
      <c r="L106" s="135"/>
      <c r="M106" s="135"/>
      <c r="N106" s="338"/>
      <c r="O106" s="338"/>
    </row>
    <row r="107" spans="2:15" s="34" customFormat="1" ht="12" x14ac:dyDescent="0.25">
      <c r="B107" s="135"/>
      <c r="C107" s="135"/>
      <c r="D107" s="136"/>
      <c r="E107" s="136"/>
      <c r="F107" s="136"/>
      <c r="G107" s="136"/>
      <c r="H107" s="136"/>
      <c r="I107" s="136"/>
      <c r="J107" s="135"/>
      <c r="K107" s="135"/>
      <c r="L107" s="135"/>
      <c r="M107" s="135"/>
      <c r="N107" s="338"/>
      <c r="O107" s="338"/>
    </row>
    <row r="108" spans="2:15" s="34" customFormat="1" ht="12" x14ac:dyDescent="0.25">
      <c r="B108" s="135"/>
      <c r="C108" s="135"/>
      <c r="D108" s="136"/>
      <c r="E108" s="136"/>
      <c r="F108" s="136"/>
      <c r="G108" s="136"/>
      <c r="H108" s="136"/>
      <c r="I108" s="136"/>
      <c r="J108" s="135"/>
      <c r="K108" s="135"/>
      <c r="L108" s="135"/>
      <c r="M108" s="135"/>
      <c r="N108" s="338"/>
      <c r="O108" s="338"/>
    </row>
    <row r="109" spans="2:15" s="34" customFormat="1" ht="12" x14ac:dyDescent="0.25">
      <c r="B109" s="135"/>
      <c r="C109" s="135"/>
      <c r="D109" s="136"/>
      <c r="E109" s="136"/>
      <c r="F109" s="136"/>
      <c r="G109" s="136"/>
      <c r="H109" s="136"/>
      <c r="I109" s="136"/>
      <c r="J109" s="135"/>
      <c r="K109" s="135"/>
      <c r="L109" s="135"/>
      <c r="M109" s="135"/>
      <c r="N109" s="338"/>
      <c r="O109" s="338"/>
    </row>
    <row r="110" spans="2:15" s="34" customFormat="1" ht="12" x14ac:dyDescent="0.25">
      <c r="B110" s="135"/>
      <c r="C110" s="135"/>
      <c r="D110" s="136"/>
      <c r="E110" s="136"/>
      <c r="F110" s="136"/>
      <c r="G110" s="136"/>
      <c r="H110" s="136"/>
      <c r="I110" s="136"/>
      <c r="J110" s="135"/>
      <c r="K110" s="135"/>
      <c r="L110" s="135"/>
      <c r="M110" s="135"/>
      <c r="N110" s="338"/>
      <c r="O110" s="338"/>
    </row>
    <row r="111" spans="2:15" s="1" customFormat="1" ht="12.75" x14ac:dyDescent="0.25"/>
    <row r="112" spans="2:15" s="1" customFormat="1" ht="15.75" x14ac:dyDescent="0.2">
      <c r="B112" s="286" t="s">
        <v>847</v>
      </c>
      <c r="C112" s="287"/>
      <c r="D112" s="287"/>
      <c r="E112" s="287"/>
      <c r="F112" s="287"/>
      <c r="G112" s="288"/>
      <c r="H112" s="3"/>
      <c r="I112" s="3"/>
      <c r="J112" s="3"/>
      <c r="K112" s="3"/>
    </row>
    <row r="113" spans="1:14" s="1" customFormat="1" x14ac:dyDescent="0.2">
      <c r="B113" s="78" t="s">
        <v>630</v>
      </c>
      <c r="C113" s="76"/>
      <c r="D113" s="76"/>
      <c r="E113" s="76"/>
      <c r="F113" s="76"/>
      <c r="G113" s="77"/>
      <c r="H113" s="3"/>
      <c r="I113" s="3"/>
      <c r="J113" s="3"/>
      <c r="K113" s="3"/>
    </row>
    <row r="114" spans="1:14" s="1" customFormat="1" ht="30" customHeight="1" x14ac:dyDescent="0.2">
      <c r="B114" s="38" t="s">
        <v>854</v>
      </c>
      <c r="C114" s="38" t="s">
        <v>848</v>
      </c>
      <c r="D114" s="37" t="s">
        <v>849</v>
      </c>
      <c r="E114" s="147" t="s">
        <v>850</v>
      </c>
      <c r="F114" s="283" t="s">
        <v>104</v>
      </c>
      <c r="G114" s="284"/>
      <c r="H114" s="3"/>
      <c r="I114" s="3"/>
      <c r="J114" s="3"/>
      <c r="K114" s="3"/>
      <c r="L114" s="3"/>
      <c r="M114" s="3"/>
    </row>
    <row r="115" spans="1:14" x14ac:dyDescent="0.2">
      <c r="B115" s="157"/>
      <c r="C115" s="174"/>
      <c r="D115" s="174"/>
      <c r="E115" s="167">
        <f t="shared" ref="E115:E121" si="0">C115+D115</f>
        <v>0</v>
      </c>
      <c r="F115" s="273"/>
      <c r="G115" s="274"/>
    </row>
    <row r="116" spans="1:14" x14ac:dyDescent="0.2">
      <c r="B116" s="157"/>
      <c r="C116" s="174"/>
      <c r="D116" s="174"/>
      <c r="E116" s="167">
        <f t="shared" si="0"/>
        <v>0</v>
      </c>
      <c r="F116" s="273"/>
      <c r="G116" s="274"/>
    </row>
    <row r="117" spans="1:14" x14ac:dyDescent="0.2">
      <c r="B117" s="157"/>
      <c r="C117" s="174"/>
      <c r="D117" s="174"/>
      <c r="E117" s="167">
        <f t="shared" si="0"/>
        <v>0</v>
      </c>
      <c r="F117" s="273"/>
      <c r="G117" s="274"/>
    </row>
    <row r="118" spans="1:14" x14ac:dyDescent="0.2">
      <c r="B118" s="157"/>
      <c r="C118" s="174"/>
      <c r="D118" s="174"/>
      <c r="E118" s="167">
        <f t="shared" si="0"/>
        <v>0</v>
      </c>
      <c r="F118" s="273"/>
      <c r="G118" s="274"/>
    </row>
    <row r="119" spans="1:14" x14ac:dyDescent="0.2">
      <c r="B119" s="157"/>
      <c r="C119" s="174"/>
      <c r="D119" s="174"/>
      <c r="E119" s="167">
        <f t="shared" si="0"/>
        <v>0</v>
      </c>
      <c r="F119" s="273"/>
      <c r="G119" s="274"/>
    </row>
    <row r="120" spans="1:14" x14ac:dyDescent="0.2">
      <c r="B120" s="157"/>
      <c r="C120" s="174"/>
      <c r="D120" s="174"/>
      <c r="E120" s="167">
        <f t="shared" si="0"/>
        <v>0</v>
      </c>
      <c r="F120" s="273"/>
      <c r="G120" s="274"/>
    </row>
    <row r="121" spans="1:14" x14ac:dyDescent="0.2">
      <c r="B121" s="157"/>
      <c r="C121" s="174"/>
      <c r="D121" s="174"/>
      <c r="E121" s="167">
        <f t="shared" si="0"/>
        <v>0</v>
      </c>
      <c r="F121" s="273"/>
      <c r="G121" s="274"/>
    </row>
    <row r="123" spans="1:14" ht="15.75" x14ac:dyDescent="0.2">
      <c r="B123" s="304" t="s">
        <v>885</v>
      </c>
      <c r="C123" s="304"/>
      <c r="D123" s="304"/>
      <c r="E123" s="304"/>
      <c r="F123" s="304"/>
      <c r="G123" s="304"/>
      <c r="H123" s="304"/>
      <c r="I123" s="304"/>
      <c r="J123" s="304"/>
      <c r="K123" s="304"/>
      <c r="L123" s="304"/>
      <c r="M123" s="304"/>
      <c r="N123" s="304"/>
    </row>
    <row r="124" spans="1:14" ht="15" x14ac:dyDescent="0.25">
      <c r="A124" s="4"/>
      <c r="B124" s="305" t="s">
        <v>725</v>
      </c>
      <c r="C124" s="305"/>
      <c r="D124" s="305"/>
      <c r="E124" s="305"/>
      <c r="F124" s="305"/>
      <c r="G124" s="305"/>
      <c r="H124" s="305"/>
      <c r="I124" s="305"/>
      <c r="J124" s="305"/>
      <c r="K124" s="305"/>
      <c r="L124" s="305"/>
      <c r="M124" s="305"/>
      <c r="N124" s="305"/>
    </row>
    <row r="125" spans="1:14" x14ac:dyDescent="0.2">
      <c r="B125" s="306" t="s">
        <v>1090</v>
      </c>
      <c r="C125" s="306"/>
      <c r="D125" s="306"/>
      <c r="E125" s="306"/>
      <c r="F125" s="306"/>
      <c r="G125" s="306"/>
      <c r="H125" s="306"/>
      <c r="I125" s="306"/>
      <c r="J125" s="306"/>
      <c r="K125" s="306"/>
      <c r="L125" s="306"/>
      <c r="M125" s="306"/>
      <c r="N125" s="306"/>
    </row>
    <row r="126" spans="1:14" x14ac:dyDescent="0.2">
      <c r="B126" s="307" t="s">
        <v>345</v>
      </c>
      <c r="C126" s="307"/>
      <c r="D126" s="307"/>
      <c r="E126" s="307"/>
      <c r="F126" s="307"/>
      <c r="G126" s="307"/>
      <c r="H126" s="307"/>
      <c r="I126" s="307"/>
      <c r="J126" s="307"/>
      <c r="K126" s="307"/>
      <c r="L126" s="307"/>
      <c r="M126" s="307"/>
      <c r="N126" s="307"/>
    </row>
    <row r="127" spans="1:14" x14ac:dyDescent="0.2">
      <c r="B127" s="40" t="s">
        <v>607</v>
      </c>
      <c r="C127" s="308" t="s">
        <v>886</v>
      </c>
      <c r="D127" s="308"/>
      <c r="E127" s="308"/>
      <c r="F127" s="308" t="s">
        <v>887</v>
      </c>
      <c r="G127" s="308"/>
      <c r="H127" s="308"/>
      <c r="I127" s="40" t="s">
        <v>888</v>
      </c>
      <c r="J127" s="40" t="s">
        <v>889</v>
      </c>
      <c r="K127" s="40" t="s">
        <v>890</v>
      </c>
      <c r="L127" s="308" t="s">
        <v>891</v>
      </c>
      <c r="M127" s="308"/>
      <c r="N127" s="308"/>
    </row>
    <row r="128" spans="1:14" ht="51" x14ac:dyDescent="0.2">
      <c r="B128" s="229" t="s">
        <v>571</v>
      </c>
      <c r="C128" s="298" t="s">
        <v>926</v>
      </c>
      <c r="D128" s="299"/>
      <c r="E128" s="300"/>
      <c r="F128" s="298" t="s">
        <v>1118</v>
      </c>
      <c r="G128" s="299"/>
      <c r="H128" s="300"/>
      <c r="I128" s="229" t="s">
        <v>927</v>
      </c>
      <c r="J128" s="229" t="s">
        <v>1121</v>
      </c>
      <c r="K128" s="135"/>
      <c r="L128" s="301"/>
      <c r="M128" s="302"/>
      <c r="N128" s="303"/>
    </row>
    <row r="129" spans="2:14" ht="38.25" x14ac:dyDescent="0.2">
      <c r="B129" s="229" t="s">
        <v>834</v>
      </c>
      <c r="C129" s="298" t="s">
        <v>928</v>
      </c>
      <c r="D129" s="299"/>
      <c r="E129" s="300"/>
      <c r="F129" s="298" t="s">
        <v>1119</v>
      </c>
      <c r="G129" s="299"/>
      <c r="H129" s="300"/>
      <c r="I129" s="229" t="s">
        <v>929</v>
      </c>
      <c r="J129" s="229" t="s">
        <v>930</v>
      </c>
      <c r="K129" s="135"/>
      <c r="L129" s="301"/>
      <c r="M129" s="302"/>
      <c r="N129" s="303"/>
    </row>
    <row r="130" spans="2:14" ht="38.25" x14ac:dyDescent="0.2">
      <c r="B130" s="229" t="s">
        <v>931</v>
      </c>
      <c r="C130" s="298" t="s">
        <v>932</v>
      </c>
      <c r="D130" s="299"/>
      <c r="E130" s="300"/>
      <c r="F130" s="298" t="s">
        <v>932</v>
      </c>
      <c r="G130" s="299"/>
      <c r="H130" s="300"/>
      <c r="I130" s="229" t="s">
        <v>929</v>
      </c>
      <c r="J130" s="229" t="s">
        <v>930</v>
      </c>
      <c r="K130" s="135"/>
      <c r="L130" s="301"/>
      <c r="M130" s="302"/>
      <c r="N130" s="303"/>
    </row>
    <row r="131" spans="2:14" ht="38.25" x14ac:dyDescent="0.2">
      <c r="B131" s="229" t="s">
        <v>933</v>
      </c>
      <c r="C131" s="298" t="s">
        <v>934</v>
      </c>
      <c r="D131" s="299"/>
      <c r="E131" s="300"/>
      <c r="F131" s="298" t="s">
        <v>1136</v>
      </c>
      <c r="G131" s="299"/>
      <c r="H131" s="300"/>
      <c r="I131" s="229" t="s">
        <v>929</v>
      </c>
      <c r="J131" s="229" t="s">
        <v>930</v>
      </c>
      <c r="K131" s="135"/>
      <c r="L131" s="301"/>
      <c r="M131" s="302"/>
      <c r="N131" s="303"/>
    </row>
    <row r="132" spans="2:14" ht="38.25" x14ac:dyDescent="0.2">
      <c r="B132" s="229" t="s">
        <v>935</v>
      </c>
      <c r="C132" s="298" t="s">
        <v>936</v>
      </c>
      <c r="D132" s="299"/>
      <c r="E132" s="300"/>
      <c r="F132" s="298" t="s">
        <v>1120</v>
      </c>
      <c r="G132" s="299"/>
      <c r="H132" s="300"/>
      <c r="I132" s="229" t="s">
        <v>929</v>
      </c>
      <c r="J132" s="229" t="s">
        <v>930</v>
      </c>
      <c r="K132" s="135"/>
      <c r="L132" s="301"/>
      <c r="M132" s="302"/>
      <c r="N132" s="303"/>
    </row>
    <row r="133" spans="2:14" ht="38.25" x14ac:dyDescent="0.2">
      <c r="B133" s="229" t="s">
        <v>937</v>
      </c>
      <c r="C133" s="298" t="s">
        <v>938</v>
      </c>
      <c r="D133" s="299"/>
      <c r="E133" s="300"/>
      <c r="F133" s="298" t="s">
        <v>1131</v>
      </c>
      <c r="G133" s="299"/>
      <c r="H133" s="300"/>
      <c r="I133" s="229" t="s">
        <v>929</v>
      </c>
      <c r="J133" s="229" t="s">
        <v>930</v>
      </c>
      <c r="K133" s="135"/>
      <c r="L133" s="301"/>
      <c r="M133" s="302"/>
      <c r="N133" s="303"/>
    </row>
    <row r="134" spans="2:14" ht="51" x14ac:dyDescent="0.2">
      <c r="B134" s="229" t="s">
        <v>28</v>
      </c>
      <c r="C134" s="298" t="s">
        <v>939</v>
      </c>
      <c r="D134" s="299"/>
      <c r="E134" s="300"/>
      <c r="F134" s="298" t="s">
        <v>1137</v>
      </c>
      <c r="G134" s="299"/>
      <c r="H134" s="300"/>
      <c r="I134" s="229" t="s">
        <v>929</v>
      </c>
      <c r="J134" s="229" t="s">
        <v>940</v>
      </c>
      <c r="K134" s="135"/>
      <c r="L134" s="301"/>
      <c r="M134" s="302"/>
      <c r="N134" s="303"/>
    </row>
  </sheetData>
  <sheetProtection algorithmName="SHA-512" hashValue="rbT8Pvi/THVFQB8ZdhssnMAA2DrD6K+N67VVTZy5X1ujzP4X+Pu24QqTc3LtgnOE5PfLad1VhN39KtWspIugSQ==" saltValue="7Lf8Ev4+dwcsDancMZw5mQ==" spinCount="100000" sheet="1" formatColumns="0" formatRows="0" insertRows="0"/>
  <mergeCells count="183">
    <mergeCell ref="F120:G120"/>
    <mergeCell ref="F121:G121"/>
    <mergeCell ref="B112:G112"/>
    <mergeCell ref="F118:G118"/>
    <mergeCell ref="F119:G119"/>
    <mergeCell ref="F114:G114"/>
    <mergeCell ref="F115:G115"/>
    <mergeCell ref="F116:G116"/>
    <mergeCell ref="G46:I46"/>
    <mergeCell ref="B47:F50"/>
    <mergeCell ref="G47:I47"/>
    <mergeCell ref="G48:I48"/>
    <mergeCell ref="G49:I49"/>
    <mergeCell ref="G50:I50"/>
    <mergeCell ref="B52:M52"/>
    <mergeCell ref="N110:O110"/>
    <mergeCell ref="N103:O103"/>
    <mergeCell ref="N104:O104"/>
    <mergeCell ref="N94:O94"/>
    <mergeCell ref="N95:O95"/>
    <mergeCell ref="N96:O96"/>
    <mergeCell ref="N97:O97"/>
    <mergeCell ref="N98:O98"/>
    <mergeCell ref="F117:G117"/>
    <mergeCell ref="N91:O91"/>
    <mergeCell ref="N92:O92"/>
    <mergeCell ref="N100:O100"/>
    <mergeCell ref="N101:O101"/>
    <mergeCell ref="N102:O102"/>
    <mergeCell ref="N106:O106"/>
    <mergeCell ref="N107:O107"/>
    <mergeCell ref="N108:O108"/>
    <mergeCell ref="N109:O109"/>
    <mergeCell ref="N88:O88"/>
    <mergeCell ref="N89:O89"/>
    <mergeCell ref="N90:O90"/>
    <mergeCell ref="I53:I56"/>
    <mergeCell ref="L83:L86"/>
    <mergeCell ref="M83:M86"/>
    <mergeCell ref="B82:O82"/>
    <mergeCell ref="H83:H86"/>
    <mergeCell ref="I83:I86"/>
    <mergeCell ref="J83:J86"/>
    <mergeCell ref="K83:K86"/>
    <mergeCell ref="N83:O86"/>
    <mergeCell ref="B83:B86"/>
    <mergeCell ref="D83:D86"/>
    <mergeCell ref="E83:E86"/>
    <mergeCell ref="F83:F86"/>
    <mergeCell ref="B63:M63"/>
    <mergeCell ref="B69:M69"/>
    <mergeCell ref="B75:M75"/>
    <mergeCell ref="J53:L56"/>
    <mergeCell ref="J58:L58"/>
    <mergeCell ref="M53:M56"/>
    <mergeCell ref="B57:M57"/>
    <mergeCell ref="B6:N6"/>
    <mergeCell ref="B2:N2"/>
    <mergeCell ref="B3:N3"/>
    <mergeCell ref="G83:G86"/>
    <mergeCell ref="C84:C86"/>
    <mergeCell ref="G7:I10"/>
    <mergeCell ref="G12:I12"/>
    <mergeCell ref="G13:I13"/>
    <mergeCell ref="G14:I14"/>
    <mergeCell ref="G15:I15"/>
    <mergeCell ref="G36:I36"/>
    <mergeCell ref="G22:I22"/>
    <mergeCell ref="G23:I23"/>
    <mergeCell ref="G24:I24"/>
    <mergeCell ref="G25:I25"/>
    <mergeCell ref="G26:I26"/>
    <mergeCell ref="G32:I32"/>
    <mergeCell ref="G33:I33"/>
    <mergeCell ref="G34:I34"/>
    <mergeCell ref="G35:I35"/>
    <mergeCell ref="G42:I42"/>
    <mergeCell ref="G43:I43"/>
    <mergeCell ref="G44:I44"/>
    <mergeCell ref="G45:I45"/>
    <mergeCell ref="L7:N10"/>
    <mergeCell ref="C54:C56"/>
    <mergeCell ref="B53:B56"/>
    <mergeCell ref="D53:D56"/>
    <mergeCell ref="E53:E56"/>
    <mergeCell ref="F53:F56"/>
    <mergeCell ref="G53:G56"/>
    <mergeCell ref="H53:H56"/>
    <mergeCell ref="F7:F10"/>
    <mergeCell ref="C8:C10"/>
    <mergeCell ref="G16:I16"/>
    <mergeCell ref="B7:B10"/>
    <mergeCell ref="D7:D10"/>
    <mergeCell ref="E7:E10"/>
    <mergeCell ref="J7:J10"/>
    <mergeCell ref="K7:K10"/>
    <mergeCell ref="L22:N22"/>
    <mergeCell ref="L23:N23"/>
    <mergeCell ref="L24:N24"/>
    <mergeCell ref="L25:N25"/>
    <mergeCell ref="L12:N12"/>
    <mergeCell ref="L13:N13"/>
    <mergeCell ref="L14:N14"/>
    <mergeCell ref="L15:N15"/>
    <mergeCell ref="J61:L61"/>
    <mergeCell ref="J62:L62"/>
    <mergeCell ref="J64:L64"/>
    <mergeCell ref="L44:N44"/>
    <mergeCell ref="L45:N45"/>
    <mergeCell ref="L46:N46"/>
    <mergeCell ref="L16:N16"/>
    <mergeCell ref="L35:N35"/>
    <mergeCell ref="L36:N36"/>
    <mergeCell ref="L42:N42"/>
    <mergeCell ref="L43:N43"/>
    <mergeCell ref="L26:N26"/>
    <mergeCell ref="L32:N32"/>
    <mergeCell ref="L33:N33"/>
    <mergeCell ref="L34:N34"/>
    <mergeCell ref="K47:N50"/>
    <mergeCell ref="B126:N126"/>
    <mergeCell ref="C127:E127"/>
    <mergeCell ref="F127:H127"/>
    <mergeCell ref="L127:N127"/>
    <mergeCell ref="C128:E128"/>
    <mergeCell ref="F128:H128"/>
    <mergeCell ref="L128:N128"/>
    <mergeCell ref="B4:N4"/>
    <mergeCell ref="J77:L77"/>
    <mergeCell ref="J78:L78"/>
    <mergeCell ref="J79:L79"/>
    <mergeCell ref="J80:L80"/>
    <mergeCell ref="J71:L71"/>
    <mergeCell ref="J72:L72"/>
    <mergeCell ref="J73:L73"/>
    <mergeCell ref="J74:L74"/>
    <mergeCell ref="J76:L76"/>
    <mergeCell ref="J65:L65"/>
    <mergeCell ref="J66:L66"/>
    <mergeCell ref="J67:L67"/>
    <mergeCell ref="J68:L68"/>
    <mergeCell ref="J70:L70"/>
    <mergeCell ref="J59:L59"/>
    <mergeCell ref="J60:L60"/>
    <mergeCell ref="C133:E133"/>
    <mergeCell ref="F133:H133"/>
    <mergeCell ref="L133:N133"/>
    <mergeCell ref="C134:E134"/>
    <mergeCell ref="F134:H134"/>
    <mergeCell ref="L134:N134"/>
    <mergeCell ref="C129:E129"/>
    <mergeCell ref="F129:H129"/>
    <mergeCell ref="L129:N129"/>
    <mergeCell ref="C130:E130"/>
    <mergeCell ref="F130:H130"/>
    <mergeCell ref="L130:N130"/>
    <mergeCell ref="C131:E131"/>
    <mergeCell ref="F131:H131"/>
    <mergeCell ref="L131:N131"/>
    <mergeCell ref="G17:I17"/>
    <mergeCell ref="G18:I18"/>
    <mergeCell ref="G20:I20"/>
    <mergeCell ref="B17:F20"/>
    <mergeCell ref="K17:N20"/>
    <mergeCell ref="G19:I19"/>
    <mergeCell ref="C132:E132"/>
    <mergeCell ref="F132:H132"/>
    <mergeCell ref="B27:F30"/>
    <mergeCell ref="G27:I27"/>
    <mergeCell ref="K27:N30"/>
    <mergeCell ref="G28:I28"/>
    <mergeCell ref="G29:I29"/>
    <mergeCell ref="G30:I30"/>
    <mergeCell ref="B37:F40"/>
    <mergeCell ref="G37:I37"/>
    <mergeCell ref="K37:N40"/>
    <mergeCell ref="G38:I38"/>
    <mergeCell ref="G39:I39"/>
    <mergeCell ref="G40:I40"/>
    <mergeCell ref="L132:N132"/>
    <mergeCell ref="B123:N123"/>
    <mergeCell ref="B124:N124"/>
    <mergeCell ref="B125:N125"/>
  </mergeCells>
  <conditionalFormatting sqref="J20">
    <cfRule type="cellIs" dxfId="36" priority="7" operator="equal">
      <formula>"Pass"</formula>
    </cfRule>
    <cfRule type="cellIs" dxfId="35" priority="8" operator="equal">
      <formula>"Fail"</formula>
    </cfRule>
  </conditionalFormatting>
  <conditionalFormatting sqref="J30">
    <cfRule type="cellIs" dxfId="34" priority="5" operator="equal">
      <formula>"Pass"</formula>
    </cfRule>
    <cfRule type="cellIs" dxfId="33" priority="6" operator="equal">
      <formula>"Fail"</formula>
    </cfRule>
  </conditionalFormatting>
  <conditionalFormatting sqref="J40">
    <cfRule type="cellIs" dxfId="32" priority="3" operator="equal">
      <formula>"Pass"</formula>
    </cfRule>
    <cfRule type="cellIs" dxfId="31" priority="4" operator="equal">
      <formula>"Fail"</formula>
    </cfRule>
  </conditionalFormatting>
  <conditionalFormatting sqref="J50">
    <cfRule type="cellIs" dxfId="30" priority="1" operator="equal">
      <formula>"Pass"</formula>
    </cfRule>
    <cfRule type="cellIs" dxfId="29" priority="2" operator="equal">
      <formula>"Fail"</formula>
    </cfRule>
  </conditionalFormatting>
  <conditionalFormatting sqref="K128:K134">
    <cfRule type="expression" dxfId="28" priority="10">
      <formula>K128="Pass"</formula>
    </cfRule>
  </conditionalFormatting>
  <conditionalFormatting sqref="L128:N134">
    <cfRule type="expression" dxfId="27" priority="9">
      <formula>K128="Pass"</formula>
    </cfRule>
  </conditionalFormatting>
  <dataValidations count="6">
    <dataValidation allowBlank="1" showInputMessage="1" sqref="M106:M110 M94:M98 M88:M92 M100:M104 J99:L99 J93:L93 J105:L105" xr:uid="{FE829A36-47A4-4340-9795-582D2715413A}"/>
    <dataValidation type="list" allowBlank="1" showInputMessage="1" showErrorMessage="1" sqref="D106:D110 D100:D104 D88:D92 D94:D98" xr:uid="{C3502D83-7CC7-4F6C-A1B2-4F45DDE72DB6}">
      <formula1>DD_Windows_OperationType</formula1>
    </dataValidation>
    <dataValidation type="list" allowBlank="1" showInputMessage="1" showErrorMessage="1" sqref="I88:I92 I94:I98 I100:I104 I106:I110" xr:uid="{951AAEB9-DA8A-4403-95D2-B153E722D3DF}">
      <formula1>DD_Windows_GasFilled</formula1>
    </dataValidation>
    <dataValidation type="list" allowBlank="1" showInputMessage="1" showErrorMessage="1" sqref="F88:F92 F94:F98 F100:F104 F106:F110" xr:uid="{CD6351C5-5BB9-4921-B4E6-AF25B8B8CCD0}">
      <formula1>DD_ExteriorDoors_Material</formula1>
    </dataValidation>
    <dataValidation type="list" allowBlank="1" showInputMessage="1" showErrorMessage="1" sqref="D12:D16 D32:D36 D22:D26 D42:D46" xr:uid="{AA4C1190-29BB-4FD5-99DB-B75C32E7DCBC}">
      <formula1>"Roof,Wall"</formula1>
    </dataValidation>
    <dataValidation type="list" allowBlank="1" showInputMessage="1" showErrorMessage="1" sqref="K128:K134" xr:uid="{1B459509-2787-4EB7-BC2D-A0AB52333E0A}">
      <formula1>"Pass,Fail,NA,Not Inspected"</formula1>
    </dataValidation>
  </dataValidations>
  <pageMargins left="0.7" right="0.7" top="0.75" bottom="0.75" header="0.3" footer="0.3"/>
  <pageSetup orientation="portrait" horizontalDpi="300" verticalDpi="9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6DB05F-C97C-47FB-A19F-D43A8A7E0B93}">
          <x14:formula1>
            <xm:f>'Data Validation'!$T$21:$T$23</xm:f>
          </x14:formula1>
          <xm:sqref>F32:F36 F12:F16 F22:F26 F42:F46</xm:sqref>
        </x14:dataValidation>
        <x14:dataValidation type="list" allowBlank="1" showInputMessage="1" showErrorMessage="1" xr:uid="{8A14A054-41A5-416B-B6DA-8B720446B9B1}">
          <x14:formula1>
            <xm:f>'Data Validation'!$U$21:$U$23</xm:f>
          </x14:formula1>
          <xm:sqref>E58:E62 E64:E68 E70:E74 E76:E80 G58:G62 G64:G68 G70:G74 G76:G80 I58:I62 I70:I74 I64:I68 I76:I80 J88:L92 J100:L104 J94:L98 J106:L110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DA53-3F32-445A-A1EC-3A8B6D485B1D}">
  <sheetPr codeName="Sheet8">
    <tabColor theme="4" tint="0.39997558519241921"/>
  </sheetPr>
  <dimension ref="A1:S52"/>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2.5703125" style="83" customWidth="1"/>
    <col min="4" max="4" width="9" style="83" customWidth="1"/>
    <col min="5" max="5" width="16" style="83" customWidth="1"/>
    <col min="6" max="6" width="10.5703125" style="83" customWidth="1"/>
    <col min="7" max="7" width="13.85546875" style="83" customWidth="1"/>
    <col min="8" max="8" width="17.42578125" style="83" bestFit="1" customWidth="1"/>
    <col min="9" max="9" width="12.140625" style="83" customWidth="1"/>
    <col min="10" max="10" width="11.140625" style="83" customWidth="1"/>
    <col min="11" max="11" width="9.140625" style="83"/>
    <col min="12" max="12" width="11.42578125" style="83" customWidth="1"/>
    <col min="13" max="13" width="10.28515625" style="83" customWidth="1"/>
    <col min="14" max="14" width="11.85546875" style="83" customWidth="1"/>
    <col min="15" max="15" width="10.42578125" style="83" customWidth="1"/>
    <col min="16" max="16384" width="9.140625" style="83"/>
  </cols>
  <sheetData>
    <row r="1" spans="1:19" s="3" customFormat="1" ht="14.25" x14ac:dyDescent="0.2"/>
    <row r="2" spans="1:19" s="3" customFormat="1" ht="15.75" x14ac:dyDescent="0.2">
      <c r="B2" s="282" t="s">
        <v>774</v>
      </c>
      <c r="C2" s="282"/>
      <c r="D2" s="282"/>
      <c r="E2" s="282"/>
      <c r="F2" s="282"/>
      <c r="G2" s="282"/>
      <c r="H2" s="282"/>
      <c r="I2" s="282"/>
      <c r="J2" s="282"/>
      <c r="K2" s="282"/>
      <c r="L2" s="282"/>
      <c r="M2" s="282"/>
      <c r="N2" s="282"/>
      <c r="O2" s="282"/>
      <c r="P2" s="282"/>
      <c r="Q2" s="282"/>
      <c r="R2" s="282"/>
      <c r="S2" s="282"/>
    </row>
    <row r="3" spans="1:19" s="3" customFormat="1" ht="15" x14ac:dyDescent="0.25">
      <c r="A3" s="4"/>
      <c r="B3" s="354" t="s">
        <v>725</v>
      </c>
      <c r="C3" s="354"/>
      <c r="D3" s="354"/>
      <c r="E3" s="354"/>
      <c r="F3" s="354"/>
      <c r="G3" s="354"/>
      <c r="H3" s="354"/>
      <c r="I3" s="354"/>
      <c r="J3" s="354"/>
      <c r="K3" s="354"/>
      <c r="L3" s="354"/>
      <c r="M3" s="354"/>
      <c r="N3" s="354"/>
      <c r="O3" s="354"/>
      <c r="P3" s="354"/>
      <c r="Q3" s="354"/>
      <c r="R3" s="354"/>
      <c r="S3" s="354"/>
    </row>
    <row r="4" spans="1:19" s="3" customFormat="1" ht="26.25" customHeight="1" x14ac:dyDescent="0.2">
      <c r="A4" s="4"/>
      <c r="B4" s="355" t="s">
        <v>845</v>
      </c>
      <c r="C4" s="355"/>
      <c r="D4" s="355"/>
      <c r="E4" s="355"/>
      <c r="F4" s="355"/>
      <c r="G4" s="355"/>
      <c r="H4" s="355"/>
      <c r="I4" s="355"/>
      <c r="J4" s="355"/>
      <c r="K4" s="355"/>
      <c r="L4" s="355"/>
      <c r="M4" s="355"/>
      <c r="N4" s="355"/>
      <c r="O4" s="355"/>
      <c r="P4" s="355"/>
      <c r="Q4" s="355"/>
      <c r="R4" s="355"/>
      <c r="S4" s="355"/>
    </row>
    <row r="5" spans="1:19" s="3" customFormat="1" ht="13.5" customHeight="1" x14ac:dyDescent="0.2">
      <c r="A5" s="4"/>
      <c r="B5" s="232"/>
      <c r="C5" s="232"/>
      <c r="D5" s="232"/>
      <c r="E5" s="232"/>
      <c r="F5" s="232"/>
      <c r="G5" s="232"/>
      <c r="H5" s="232"/>
      <c r="I5" s="232"/>
      <c r="J5" s="232"/>
      <c r="K5" s="232"/>
      <c r="L5" s="232"/>
      <c r="M5" s="232"/>
      <c r="N5" s="232"/>
      <c r="O5" s="232"/>
      <c r="P5" s="232"/>
      <c r="Q5" s="232"/>
      <c r="R5" s="232"/>
      <c r="S5" s="232"/>
    </row>
    <row r="6" spans="1:19" s="3" customFormat="1" ht="13.5" customHeight="1" x14ac:dyDescent="0.2">
      <c r="A6" s="4"/>
      <c r="B6" s="353" t="s">
        <v>1094</v>
      </c>
      <c r="C6" s="353"/>
      <c r="D6" s="353"/>
      <c r="E6" s="353"/>
      <c r="F6" s="23"/>
      <c r="G6" s="232"/>
      <c r="H6" s="232"/>
      <c r="I6" s="232"/>
      <c r="J6" s="232"/>
      <c r="K6" s="232"/>
      <c r="L6" s="232"/>
      <c r="M6" s="232"/>
      <c r="N6" s="232"/>
      <c r="O6" s="232"/>
      <c r="P6" s="232"/>
      <c r="Q6" s="232"/>
      <c r="R6" s="232"/>
      <c r="S6" s="232"/>
    </row>
    <row r="7" spans="1:19" s="3" customFormat="1" ht="14.25" x14ac:dyDescent="0.2"/>
    <row r="8" spans="1:19" s="3" customFormat="1" ht="15.75" x14ac:dyDescent="0.2">
      <c r="B8" s="286" t="s">
        <v>646</v>
      </c>
      <c r="C8" s="287"/>
      <c r="D8" s="287"/>
      <c r="E8" s="287"/>
      <c r="F8" s="287"/>
      <c r="G8" s="287"/>
      <c r="H8" s="287"/>
      <c r="I8" s="287"/>
      <c r="J8" s="287"/>
      <c r="K8" s="287"/>
      <c r="L8" s="287"/>
      <c r="M8" s="287"/>
      <c r="N8" s="287"/>
      <c r="O8" s="287"/>
      <c r="P8" s="287"/>
      <c r="Q8" s="287"/>
      <c r="R8" s="287"/>
      <c r="S8" s="288"/>
    </row>
    <row r="9" spans="1:19" s="3" customFormat="1" ht="38.450000000000003" customHeight="1" x14ac:dyDescent="0.2">
      <c r="B9" s="41" t="s">
        <v>93</v>
      </c>
      <c r="C9" s="344" t="s">
        <v>94</v>
      </c>
      <c r="D9" s="345"/>
      <c r="E9" s="42" t="s">
        <v>95</v>
      </c>
      <c r="F9" s="42" t="s">
        <v>96</v>
      </c>
      <c r="G9" s="344" t="s">
        <v>97</v>
      </c>
      <c r="H9" s="345"/>
      <c r="I9" s="42" t="s">
        <v>98</v>
      </c>
      <c r="J9" s="42" t="s">
        <v>647</v>
      </c>
      <c r="K9" s="344" t="s">
        <v>807</v>
      </c>
      <c r="L9" s="345"/>
      <c r="M9" s="42" t="s">
        <v>102</v>
      </c>
      <c r="N9" s="42" t="s">
        <v>103</v>
      </c>
      <c r="O9" s="344" t="s">
        <v>104</v>
      </c>
      <c r="P9" s="346"/>
      <c r="Q9" s="346"/>
      <c r="R9" s="346"/>
      <c r="S9" s="345"/>
    </row>
    <row r="10" spans="1:19" s="3" customFormat="1" ht="14.25" x14ac:dyDescent="0.2">
      <c r="B10" s="43" t="s">
        <v>105</v>
      </c>
      <c r="C10" s="44"/>
      <c r="D10" s="44"/>
      <c r="E10" s="44"/>
      <c r="F10" s="44"/>
      <c r="G10" s="44"/>
      <c r="H10" s="44"/>
      <c r="I10" s="44"/>
      <c r="J10" s="44"/>
      <c r="K10" s="44"/>
      <c r="L10" s="44"/>
      <c r="M10" s="44"/>
      <c r="N10" s="45"/>
      <c r="O10" s="44"/>
      <c r="P10" s="44"/>
      <c r="Q10" s="44"/>
      <c r="R10" s="44"/>
      <c r="S10" s="45"/>
    </row>
    <row r="11" spans="1:19" s="26" customFormat="1" ht="12" x14ac:dyDescent="0.2">
      <c r="B11" s="105" t="s">
        <v>106</v>
      </c>
      <c r="C11" s="339"/>
      <c r="D11" s="340"/>
      <c r="E11" s="21"/>
      <c r="F11" s="22"/>
      <c r="G11" s="339"/>
      <c r="H11" s="340"/>
      <c r="I11" s="22"/>
      <c r="J11" s="22"/>
      <c r="K11" s="351"/>
      <c r="L11" s="352"/>
      <c r="M11" s="21"/>
      <c r="N11" s="21"/>
      <c r="O11" s="341"/>
      <c r="P11" s="342"/>
      <c r="Q11" s="342"/>
      <c r="R11" s="342"/>
      <c r="S11" s="343"/>
    </row>
    <row r="12" spans="1:19" s="26" customFormat="1" ht="12" x14ac:dyDescent="0.2">
      <c r="B12" s="105" t="s">
        <v>107</v>
      </c>
      <c r="C12" s="339"/>
      <c r="D12" s="340"/>
      <c r="E12" s="21"/>
      <c r="F12" s="22"/>
      <c r="G12" s="339"/>
      <c r="H12" s="340"/>
      <c r="I12" s="22"/>
      <c r="J12" s="22"/>
      <c r="K12" s="351"/>
      <c r="L12" s="352"/>
      <c r="M12" s="21"/>
      <c r="N12" s="21"/>
      <c r="O12" s="341"/>
      <c r="P12" s="342"/>
      <c r="Q12" s="342"/>
      <c r="R12" s="342"/>
      <c r="S12" s="343"/>
    </row>
    <row r="13" spans="1:19" s="26" customFormat="1" ht="12" x14ac:dyDescent="0.2">
      <c r="B13" s="105" t="s">
        <v>108</v>
      </c>
      <c r="C13" s="339"/>
      <c r="D13" s="340"/>
      <c r="E13" s="21"/>
      <c r="F13" s="22"/>
      <c r="G13" s="339"/>
      <c r="H13" s="340"/>
      <c r="I13" s="22"/>
      <c r="J13" s="22"/>
      <c r="K13" s="351"/>
      <c r="L13" s="352"/>
      <c r="M13" s="21"/>
      <c r="N13" s="21"/>
      <c r="O13" s="341"/>
      <c r="P13" s="342"/>
      <c r="Q13" s="342"/>
      <c r="R13" s="342"/>
      <c r="S13" s="343"/>
    </row>
    <row r="14" spans="1:19" s="26" customFormat="1" ht="12" x14ac:dyDescent="0.2">
      <c r="B14" s="106" t="s">
        <v>806</v>
      </c>
      <c r="C14" s="339"/>
      <c r="D14" s="340"/>
      <c r="E14" s="21"/>
      <c r="F14" s="22"/>
      <c r="G14" s="339"/>
      <c r="H14" s="340"/>
      <c r="I14" s="22"/>
      <c r="J14" s="22"/>
      <c r="K14" s="351"/>
      <c r="L14" s="352"/>
      <c r="M14" s="21"/>
      <c r="N14" s="21"/>
      <c r="O14" s="341"/>
      <c r="P14" s="342"/>
      <c r="Q14" s="342"/>
      <c r="R14" s="342"/>
      <c r="S14" s="343"/>
    </row>
    <row r="15" spans="1:19" s="3" customFormat="1" ht="14.25" x14ac:dyDescent="0.2">
      <c r="B15" s="43" t="s">
        <v>109</v>
      </c>
      <c r="C15" s="44"/>
      <c r="D15" s="44"/>
      <c r="E15" s="44"/>
      <c r="F15" s="44"/>
      <c r="G15" s="44"/>
      <c r="H15" s="44"/>
      <c r="I15" s="44"/>
      <c r="J15" s="44"/>
      <c r="K15" s="44"/>
      <c r="L15" s="44"/>
      <c r="M15" s="44"/>
      <c r="N15" s="45"/>
      <c r="O15" s="44"/>
      <c r="P15" s="44"/>
      <c r="Q15" s="44"/>
      <c r="R15" s="44"/>
      <c r="S15" s="45"/>
    </row>
    <row r="16" spans="1:19" s="26" customFormat="1" ht="12" x14ac:dyDescent="0.2">
      <c r="B16" s="105" t="s">
        <v>106</v>
      </c>
      <c r="C16" s="339"/>
      <c r="D16" s="340"/>
      <c r="E16" s="21"/>
      <c r="F16" s="22"/>
      <c r="G16" s="339"/>
      <c r="H16" s="340"/>
      <c r="I16" s="22"/>
      <c r="J16" s="22"/>
      <c r="K16" s="351"/>
      <c r="L16" s="352"/>
      <c r="M16" s="21"/>
      <c r="N16" s="21"/>
      <c r="O16" s="341"/>
      <c r="P16" s="342"/>
      <c r="Q16" s="342"/>
      <c r="R16" s="342"/>
      <c r="S16" s="343"/>
    </row>
    <row r="17" spans="2:19" s="26" customFormat="1" ht="24" x14ac:dyDescent="0.2">
      <c r="B17" s="105" t="s">
        <v>110</v>
      </c>
      <c r="C17" s="339"/>
      <c r="D17" s="340"/>
      <c r="E17" s="21"/>
      <c r="F17" s="22"/>
      <c r="G17" s="339"/>
      <c r="H17" s="340"/>
      <c r="I17" s="22"/>
      <c r="J17" s="22"/>
      <c r="K17" s="351"/>
      <c r="L17" s="352"/>
      <c r="M17" s="21"/>
      <c r="N17" s="21"/>
      <c r="O17" s="341"/>
      <c r="P17" s="342"/>
      <c r="Q17" s="342"/>
      <c r="R17" s="342"/>
      <c r="S17" s="343"/>
    </row>
    <row r="18" spans="2:19" s="26" customFormat="1" ht="12" x14ac:dyDescent="0.2">
      <c r="B18" s="105" t="s">
        <v>111</v>
      </c>
      <c r="C18" s="339"/>
      <c r="D18" s="340"/>
      <c r="E18" s="21"/>
      <c r="F18" s="22"/>
      <c r="G18" s="339"/>
      <c r="H18" s="340"/>
      <c r="I18" s="22"/>
      <c r="J18" s="22"/>
      <c r="K18" s="351"/>
      <c r="L18" s="352"/>
      <c r="M18" s="21"/>
      <c r="N18" s="21"/>
      <c r="O18" s="341"/>
      <c r="P18" s="342"/>
      <c r="Q18" s="342"/>
      <c r="R18" s="342"/>
      <c r="S18" s="343"/>
    </row>
    <row r="19" spans="2:19" s="26" customFormat="1" ht="24" x14ac:dyDescent="0.2">
      <c r="B19" s="105" t="s">
        <v>112</v>
      </c>
      <c r="C19" s="339"/>
      <c r="D19" s="340"/>
      <c r="E19" s="21"/>
      <c r="F19" s="22"/>
      <c r="G19" s="339"/>
      <c r="H19" s="340"/>
      <c r="I19" s="22"/>
      <c r="J19" s="22"/>
      <c r="K19" s="351"/>
      <c r="L19" s="352"/>
      <c r="M19" s="21"/>
      <c r="N19" s="21"/>
      <c r="O19" s="341"/>
      <c r="P19" s="342"/>
      <c r="Q19" s="342"/>
      <c r="R19" s="342"/>
      <c r="S19" s="343"/>
    </row>
    <row r="20" spans="2:19" s="26" customFormat="1" ht="24" x14ac:dyDescent="0.2">
      <c r="B20" s="105" t="s">
        <v>808</v>
      </c>
      <c r="C20" s="339"/>
      <c r="D20" s="340"/>
      <c r="E20" s="21"/>
      <c r="F20" s="22"/>
      <c r="G20" s="339"/>
      <c r="H20" s="340"/>
      <c r="I20" s="22"/>
      <c r="J20" s="22"/>
      <c r="K20" s="351"/>
      <c r="L20" s="352"/>
      <c r="M20" s="21"/>
      <c r="N20" s="21"/>
      <c r="O20" s="341"/>
      <c r="P20" s="342"/>
      <c r="Q20" s="342"/>
      <c r="R20" s="342"/>
      <c r="S20" s="343"/>
    </row>
    <row r="21" spans="2:19" s="26" customFormat="1" ht="12" x14ac:dyDescent="0.2">
      <c r="B21" s="105" t="s">
        <v>114</v>
      </c>
      <c r="C21" s="339"/>
      <c r="D21" s="340"/>
      <c r="E21" s="21"/>
      <c r="F21" s="22"/>
      <c r="G21" s="339"/>
      <c r="H21" s="340"/>
      <c r="I21" s="22"/>
      <c r="J21" s="22"/>
      <c r="K21" s="351"/>
      <c r="L21" s="352"/>
      <c r="M21" s="21"/>
      <c r="N21" s="21"/>
      <c r="O21" s="341"/>
      <c r="P21" s="342"/>
      <c r="Q21" s="342"/>
      <c r="R21" s="342"/>
      <c r="S21" s="343"/>
    </row>
    <row r="22" spans="2:19" s="26" customFormat="1" ht="12" x14ac:dyDescent="0.2">
      <c r="B22" s="105" t="s">
        <v>115</v>
      </c>
      <c r="C22" s="339"/>
      <c r="D22" s="340"/>
      <c r="E22" s="21"/>
      <c r="F22" s="22"/>
      <c r="G22" s="339"/>
      <c r="H22" s="340"/>
      <c r="I22" s="22"/>
      <c r="J22" s="22"/>
      <c r="K22" s="351"/>
      <c r="L22" s="352"/>
      <c r="M22" s="21"/>
      <c r="N22" s="21"/>
      <c r="O22" s="341"/>
      <c r="P22" s="342"/>
      <c r="Q22" s="342"/>
      <c r="R22" s="342"/>
      <c r="S22" s="343"/>
    </row>
    <row r="23" spans="2:19" s="26" customFormat="1" ht="12" x14ac:dyDescent="0.2">
      <c r="B23" s="106" t="s">
        <v>806</v>
      </c>
      <c r="C23" s="339"/>
      <c r="D23" s="340"/>
      <c r="E23" s="21"/>
      <c r="F23" s="22"/>
      <c r="G23" s="339"/>
      <c r="H23" s="340"/>
      <c r="I23" s="22"/>
      <c r="J23" s="22"/>
      <c r="K23" s="351"/>
      <c r="L23" s="352"/>
      <c r="M23" s="21"/>
      <c r="N23" s="21"/>
      <c r="O23" s="341"/>
      <c r="P23" s="342"/>
      <c r="Q23" s="342"/>
      <c r="R23" s="342"/>
      <c r="S23" s="343"/>
    </row>
    <row r="24" spans="2:19" s="26" customFormat="1" ht="12" x14ac:dyDescent="0.2">
      <c r="B24" s="119"/>
      <c r="C24" s="120"/>
      <c r="D24" s="120"/>
      <c r="E24" s="120"/>
      <c r="F24" s="121"/>
      <c r="G24" s="120"/>
      <c r="H24" s="120"/>
      <c r="I24" s="121"/>
      <c r="J24" s="121"/>
      <c r="K24" s="120"/>
      <c r="L24" s="120"/>
    </row>
    <row r="25" spans="2:19" s="26" customFormat="1" ht="55.5" customHeight="1" x14ac:dyDescent="0.2">
      <c r="B25" s="347" t="s">
        <v>782</v>
      </c>
      <c r="C25" s="348"/>
      <c r="D25" s="348"/>
      <c r="E25" s="349"/>
      <c r="F25" s="121"/>
      <c r="G25" s="120"/>
      <c r="H25" s="120"/>
      <c r="I25" s="121"/>
      <c r="J25" s="121"/>
      <c r="K25" s="120"/>
      <c r="L25" s="120"/>
    </row>
    <row r="26" spans="2:19" s="26" customFormat="1" ht="37.5" customHeight="1" x14ac:dyDescent="0.2">
      <c r="B26" s="350" t="s">
        <v>783</v>
      </c>
      <c r="C26" s="350"/>
      <c r="D26" s="339"/>
      <c r="E26" s="340"/>
      <c r="F26" s="121"/>
      <c r="G26" s="121"/>
      <c r="H26" s="121"/>
      <c r="I26" s="121"/>
      <c r="J26" s="121"/>
      <c r="K26" s="121"/>
      <c r="L26" s="121"/>
      <c r="M26" s="121"/>
      <c r="N26" s="121"/>
    </row>
    <row r="27" spans="2:19" s="26" customFormat="1" ht="55.5" customHeight="1" x14ac:dyDescent="0.2">
      <c r="B27" s="350" t="s">
        <v>857</v>
      </c>
      <c r="C27" s="350"/>
      <c r="D27" s="339"/>
      <c r="E27" s="340"/>
      <c r="F27" s="121"/>
      <c r="G27" s="121"/>
      <c r="H27" s="121"/>
      <c r="I27" s="121"/>
      <c r="J27" s="121"/>
      <c r="K27" s="121"/>
      <c r="L27" s="121"/>
      <c r="M27" s="121"/>
      <c r="N27" s="121"/>
    </row>
    <row r="28" spans="2:19" s="3" customFormat="1" ht="14.25" x14ac:dyDescent="0.2"/>
    <row r="29" spans="2:19" s="3" customFormat="1" ht="15.75" x14ac:dyDescent="0.2">
      <c r="B29" s="275" t="s">
        <v>689</v>
      </c>
      <c r="C29" s="275"/>
      <c r="D29" s="275"/>
      <c r="E29" s="275"/>
      <c r="F29" s="275"/>
      <c r="G29" s="275"/>
      <c r="H29" s="275"/>
      <c r="I29" s="275"/>
      <c r="J29" s="275"/>
      <c r="K29" s="275"/>
      <c r="L29" s="275"/>
      <c r="M29" s="275"/>
      <c r="N29" s="275"/>
      <c r="O29" s="275"/>
      <c r="P29" s="275"/>
      <c r="Q29" s="275"/>
      <c r="R29" s="275"/>
      <c r="S29" s="275"/>
    </row>
    <row r="30" spans="2:19" s="3" customFormat="1" ht="51" x14ac:dyDescent="0.2">
      <c r="B30" s="41" t="s">
        <v>93</v>
      </c>
      <c r="C30" s="344" t="s">
        <v>94</v>
      </c>
      <c r="D30" s="345"/>
      <c r="E30" s="42" t="s">
        <v>95</v>
      </c>
      <c r="F30" s="42" t="s">
        <v>96</v>
      </c>
      <c r="G30" s="42" t="s">
        <v>551</v>
      </c>
      <c r="H30" s="42" t="s">
        <v>230</v>
      </c>
      <c r="I30" s="344" t="s">
        <v>97</v>
      </c>
      <c r="J30" s="345"/>
      <c r="K30" s="148" t="s">
        <v>181</v>
      </c>
      <c r="L30" s="42" t="s">
        <v>858</v>
      </c>
      <c r="M30" s="42" t="s">
        <v>690</v>
      </c>
      <c r="N30" s="161" t="s">
        <v>859</v>
      </c>
      <c r="O30" s="344" t="s">
        <v>104</v>
      </c>
      <c r="P30" s="346"/>
      <c r="Q30" s="346"/>
      <c r="R30" s="346"/>
      <c r="S30" s="345"/>
    </row>
    <row r="31" spans="2:19" s="3" customFormat="1" ht="14.25" x14ac:dyDescent="0.2">
      <c r="B31" s="43" t="s">
        <v>105</v>
      </c>
      <c r="C31" s="44"/>
      <c r="D31" s="44"/>
      <c r="E31" s="44"/>
      <c r="F31" s="44"/>
      <c r="G31" s="44"/>
      <c r="H31" s="44"/>
      <c r="I31" s="44"/>
      <c r="J31" s="44"/>
      <c r="K31" s="44"/>
      <c r="L31" s="44"/>
      <c r="M31" s="44"/>
      <c r="N31" s="44"/>
      <c r="O31" s="44"/>
      <c r="P31" s="44"/>
      <c r="Q31" s="44"/>
      <c r="R31" s="44"/>
      <c r="S31" s="45"/>
    </row>
    <row r="32" spans="2:19" s="26" customFormat="1" ht="12" x14ac:dyDescent="0.2">
      <c r="B32" s="105" t="s">
        <v>106</v>
      </c>
      <c r="C32" s="339"/>
      <c r="D32" s="340"/>
      <c r="E32" s="21"/>
      <c r="F32" s="21"/>
      <c r="G32" s="21"/>
      <c r="H32" s="21"/>
      <c r="I32" s="339"/>
      <c r="J32" s="340"/>
      <c r="K32" s="160"/>
      <c r="L32" s="22"/>
      <c r="M32" s="166"/>
      <c r="N32" s="204"/>
      <c r="O32" s="341"/>
      <c r="P32" s="342"/>
      <c r="Q32" s="342"/>
      <c r="R32" s="342"/>
      <c r="S32" s="343"/>
    </row>
    <row r="33" spans="2:19" s="26" customFormat="1" ht="12" x14ac:dyDescent="0.2">
      <c r="B33" s="105" t="s">
        <v>107</v>
      </c>
      <c r="C33" s="339"/>
      <c r="D33" s="340"/>
      <c r="E33" s="21"/>
      <c r="F33" s="21"/>
      <c r="G33" s="21"/>
      <c r="H33" s="21"/>
      <c r="I33" s="339"/>
      <c r="J33" s="340"/>
      <c r="K33" s="160"/>
      <c r="L33" s="22"/>
      <c r="M33" s="166"/>
      <c r="N33" s="204"/>
      <c r="O33" s="341"/>
      <c r="P33" s="342"/>
      <c r="Q33" s="342"/>
      <c r="R33" s="342"/>
      <c r="S33" s="343"/>
    </row>
    <row r="34" spans="2:19" s="26" customFormat="1" ht="12" x14ac:dyDescent="0.2">
      <c r="B34" s="105" t="s">
        <v>108</v>
      </c>
      <c r="C34" s="339"/>
      <c r="D34" s="340"/>
      <c r="E34" s="21"/>
      <c r="F34" s="21"/>
      <c r="G34" s="21"/>
      <c r="H34" s="21"/>
      <c r="I34" s="339"/>
      <c r="J34" s="340"/>
      <c r="K34" s="160"/>
      <c r="L34" s="22"/>
      <c r="M34" s="166"/>
      <c r="N34" s="204"/>
      <c r="O34" s="341"/>
      <c r="P34" s="342"/>
      <c r="Q34" s="342"/>
      <c r="R34" s="342"/>
      <c r="S34" s="343"/>
    </row>
    <row r="35" spans="2:19" s="26" customFormat="1" ht="12" x14ac:dyDescent="0.2">
      <c r="B35" s="106" t="s">
        <v>806</v>
      </c>
      <c r="C35" s="339"/>
      <c r="D35" s="340"/>
      <c r="E35" s="21"/>
      <c r="F35" s="21"/>
      <c r="G35" s="21"/>
      <c r="H35" s="21"/>
      <c r="I35" s="339"/>
      <c r="J35" s="340"/>
      <c r="K35" s="160"/>
      <c r="L35" s="22"/>
      <c r="M35" s="166"/>
      <c r="N35" s="204"/>
      <c r="O35" s="341"/>
      <c r="P35" s="342"/>
      <c r="Q35" s="342"/>
      <c r="R35" s="342"/>
      <c r="S35" s="343"/>
    </row>
    <row r="36" spans="2:19" s="3" customFormat="1" ht="14.25" x14ac:dyDescent="0.2">
      <c r="B36" s="43" t="s">
        <v>109</v>
      </c>
      <c r="C36" s="44"/>
      <c r="D36" s="44"/>
      <c r="E36" s="44"/>
      <c r="F36" s="44"/>
      <c r="G36" s="44"/>
      <c r="H36" s="44"/>
      <c r="I36" s="44"/>
      <c r="J36" s="44"/>
      <c r="K36" s="44"/>
      <c r="L36" s="44"/>
      <c r="M36" s="44"/>
      <c r="N36" s="44"/>
      <c r="O36" s="44"/>
      <c r="P36" s="44"/>
      <c r="Q36" s="44"/>
      <c r="R36" s="44"/>
      <c r="S36" s="45"/>
    </row>
    <row r="37" spans="2:19" s="26" customFormat="1" ht="12" x14ac:dyDescent="0.2">
      <c r="B37" s="105" t="s">
        <v>106</v>
      </c>
      <c r="C37" s="339"/>
      <c r="D37" s="340"/>
      <c r="E37" s="21"/>
      <c r="F37" s="21"/>
      <c r="G37" s="21"/>
      <c r="H37" s="21"/>
      <c r="I37" s="339"/>
      <c r="J37" s="340"/>
      <c r="K37" s="160"/>
      <c r="L37" s="22"/>
      <c r="M37" s="22"/>
      <c r="N37" s="205"/>
      <c r="O37" s="341"/>
      <c r="P37" s="342"/>
      <c r="Q37" s="342"/>
      <c r="R37" s="342"/>
      <c r="S37" s="343"/>
    </row>
    <row r="38" spans="2:19" s="26" customFormat="1" ht="24" x14ac:dyDescent="0.2">
      <c r="B38" s="105" t="s">
        <v>110</v>
      </c>
      <c r="C38" s="339"/>
      <c r="D38" s="340"/>
      <c r="E38" s="21"/>
      <c r="F38" s="21"/>
      <c r="G38" s="21"/>
      <c r="H38" s="21"/>
      <c r="I38" s="339"/>
      <c r="J38" s="340"/>
      <c r="K38" s="160"/>
      <c r="L38" s="22"/>
      <c r="M38" s="22"/>
      <c r="N38" s="205"/>
      <c r="O38" s="341"/>
      <c r="P38" s="342"/>
      <c r="Q38" s="342"/>
      <c r="R38" s="342"/>
      <c r="S38" s="343"/>
    </row>
    <row r="39" spans="2:19" s="26" customFormat="1" ht="12" x14ac:dyDescent="0.2">
      <c r="B39" s="105" t="s">
        <v>111</v>
      </c>
      <c r="C39" s="339"/>
      <c r="D39" s="340"/>
      <c r="E39" s="21"/>
      <c r="F39" s="21"/>
      <c r="G39" s="21"/>
      <c r="H39" s="21"/>
      <c r="I39" s="339"/>
      <c r="J39" s="340"/>
      <c r="K39" s="160"/>
      <c r="L39" s="22"/>
      <c r="M39" s="22"/>
      <c r="N39" s="205"/>
      <c r="O39" s="341"/>
      <c r="P39" s="342"/>
      <c r="Q39" s="342"/>
      <c r="R39" s="342"/>
      <c r="S39" s="343"/>
    </row>
    <row r="40" spans="2:19" s="26" customFormat="1" ht="24" x14ac:dyDescent="0.2">
      <c r="B40" s="105" t="s">
        <v>112</v>
      </c>
      <c r="C40" s="339"/>
      <c r="D40" s="340"/>
      <c r="E40" s="21"/>
      <c r="F40" s="21"/>
      <c r="G40" s="21"/>
      <c r="H40" s="21"/>
      <c r="I40" s="339"/>
      <c r="J40" s="340"/>
      <c r="K40" s="160"/>
      <c r="L40" s="22"/>
      <c r="M40" s="22"/>
      <c r="N40" s="205"/>
      <c r="O40" s="341"/>
      <c r="P40" s="342"/>
      <c r="Q40" s="342"/>
      <c r="R40" s="342"/>
      <c r="S40" s="343"/>
    </row>
    <row r="41" spans="2:19" s="26" customFormat="1" ht="24" x14ac:dyDescent="0.2">
      <c r="B41" s="105" t="s">
        <v>808</v>
      </c>
      <c r="C41" s="339"/>
      <c r="D41" s="340"/>
      <c r="E41" s="21"/>
      <c r="F41" s="21"/>
      <c r="G41" s="21"/>
      <c r="H41" s="21"/>
      <c r="I41" s="339"/>
      <c r="J41" s="340"/>
      <c r="K41" s="160"/>
      <c r="L41" s="22"/>
      <c r="M41" s="22"/>
      <c r="N41" s="205"/>
      <c r="O41" s="341"/>
      <c r="P41" s="342"/>
      <c r="Q41" s="342"/>
      <c r="R41" s="342"/>
      <c r="S41" s="343"/>
    </row>
    <row r="42" spans="2:19" s="26" customFormat="1" ht="12" x14ac:dyDescent="0.2">
      <c r="B42" s="105" t="s">
        <v>114</v>
      </c>
      <c r="C42" s="339"/>
      <c r="D42" s="340"/>
      <c r="E42" s="21"/>
      <c r="F42" s="21"/>
      <c r="G42" s="21"/>
      <c r="H42" s="21"/>
      <c r="I42" s="339"/>
      <c r="J42" s="340"/>
      <c r="K42" s="160"/>
      <c r="L42" s="22"/>
      <c r="M42" s="22"/>
      <c r="N42" s="205"/>
      <c r="O42" s="341"/>
      <c r="P42" s="342"/>
      <c r="Q42" s="342"/>
      <c r="R42" s="342"/>
      <c r="S42" s="343"/>
    </row>
    <row r="43" spans="2:19" s="26" customFormat="1" ht="12" x14ac:dyDescent="0.2">
      <c r="B43" s="105" t="s">
        <v>115</v>
      </c>
      <c r="C43" s="339"/>
      <c r="D43" s="340"/>
      <c r="E43" s="21"/>
      <c r="F43" s="21"/>
      <c r="G43" s="21"/>
      <c r="H43" s="21"/>
      <c r="I43" s="339"/>
      <c r="J43" s="340"/>
      <c r="K43" s="160"/>
      <c r="L43" s="22"/>
      <c r="M43" s="22"/>
      <c r="N43" s="205"/>
      <c r="O43" s="341"/>
      <c r="P43" s="342"/>
      <c r="Q43" s="342"/>
      <c r="R43" s="342"/>
      <c r="S43" s="343"/>
    </row>
    <row r="44" spans="2:19" s="26" customFormat="1" ht="12" x14ac:dyDescent="0.2">
      <c r="B44" s="106" t="s">
        <v>806</v>
      </c>
      <c r="C44" s="339"/>
      <c r="D44" s="340"/>
      <c r="E44" s="21"/>
      <c r="F44" s="21"/>
      <c r="G44" s="21"/>
      <c r="H44" s="21"/>
      <c r="I44" s="339"/>
      <c r="J44" s="340"/>
      <c r="K44" s="160"/>
      <c r="L44" s="22"/>
      <c r="M44" s="22"/>
      <c r="N44" s="205"/>
      <c r="O44" s="341"/>
      <c r="P44" s="342"/>
      <c r="Q44" s="342"/>
      <c r="R44" s="342"/>
      <c r="S44" s="343"/>
    </row>
    <row r="45" spans="2:19" s="3" customFormat="1" ht="14.25" x14ac:dyDescent="0.2"/>
    <row r="46" spans="2:19" s="3" customFormat="1" ht="15.75" x14ac:dyDescent="0.2">
      <c r="B46" s="275" t="s">
        <v>819</v>
      </c>
      <c r="C46" s="275"/>
      <c r="D46" s="275"/>
      <c r="E46" s="275"/>
    </row>
    <row r="47" spans="2:19" s="3" customFormat="1" ht="25.5" x14ac:dyDescent="0.2">
      <c r="B47" s="38" t="s">
        <v>94</v>
      </c>
      <c r="C47" s="37" t="s">
        <v>529</v>
      </c>
      <c r="D47" s="283" t="s">
        <v>104</v>
      </c>
      <c r="E47" s="284"/>
    </row>
    <row r="48" spans="2:19" s="3" customFormat="1" ht="14.25" x14ac:dyDescent="0.2">
      <c r="B48" s="157"/>
      <c r="C48" s="174"/>
      <c r="D48" s="273"/>
      <c r="E48" s="274"/>
    </row>
    <row r="49" spans="2:5" s="3" customFormat="1" ht="14.25" x14ac:dyDescent="0.2">
      <c r="B49" s="157"/>
      <c r="C49" s="174"/>
      <c r="D49" s="273"/>
      <c r="E49" s="274"/>
    </row>
    <row r="50" spans="2:5" s="3" customFormat="1" ht="14.25" x14ac:dyDescent="0.2">
      <c r="B50" s="157"/>
      <c r="C50" s="174"/>
      <c r="D50" s="273"/>
      <c r="E50" s="274"/>
    </row>
    <row r="51" spans="2:5" s="3" customFormat="1" ht="14.25" x14ac:dyDescent="0.2">
      <c r="B51" s="157"/>
      <c r="C51" s="174"/>
      <c r="D51" s="273"/>
      <c r="E51" s="274"/>
    </row>
    <row r="52" spans="2:5" s="3" customFormat="1" ht="14.25" x14ac:dyDescent="0.2">
      <c r="B52" s="157"/>
      <c r="C52" s="174"/>
      <c r="D52" s="273"/>
      <c r="E52" s="274"/>
    </row>
  </sheetData>
  <sheetProtection algorithmName="SHA-512" hashValue="OzsrJVb9UmzmZu/tmC96gDMXxtiVgja6qUZ+1LovQJKviYpWN4ORG5P8vN14oRI53qRssl3l6XTVk/4/hU0r1Q==" saltValue="PJadhpf2+hv+6HvfgedLYg==" spinCount="100000" sheet="1" formatColumns="0" formatRows="0" insertRows="0"/>
  <mergeCells count="109">
    <mergeCell ref="B6:E6"/>
    <mergeCell ref="B2:S2"/>
    <mergeCell ref="B3:S3"/>
    <mergeCell ref="B4:S4"/>
    <mergeCell ref="G21:H21"/>
    <mergeCell ref="K21:L21"/>
    <mergeCell ref="O21:S21"/>
    <mergeCell ref="G22:H22"/>
    <mergeCell ref="K22:L22"/>
    <mergeCell ref="O22:S22"/>
    <mergeCell ref="C20:D20"/>
    <mergeCell ref="C19:D19"/>
    <mergeCell ref="G19:H19"/>
    <mergeCell ref="K19:L19"/>
    <mergeCell ref="O19:S19"/>
    <mergeCell ref="G20:H20"/>
    <mergeCell ref="K20:L20"/>
    <mergeCell ref="O20:S20"/>
    <mergeCell ref="B8:S8"/>
    <mergeCell ref="O9:S9"/>
    <mergeCell ref="O11:S11"/>
    <mergeCell ref="O12:S12"/>
    <mergeCell ref="O13:S13"/>
    <mergeCell ref="O14:S14"/>
    <mergeCell ref="O16:S16"/>
    <mergeCell ref="K9:L9"/>
    <mergeCell ref="K11:L11"/>
    <mergeCell ref="K12:L12"/>
    <mergeCell ref="K13:L13"/>
    <mergeCell ref="K14:L14"/>
    <mergeCell ref="K16:L16"/>
    <mergeCell ref="K17:L17"/>
    <mergeCell ref="K18:L18"/>
    <mergeCell ref="C16:D16"/>
    <mergeCell ref="G16:H16"/>
    <mergeCell ref="C17:D17"/>
    <mergeCell ref="G13:H13"/>
    <mergeCell ref="C14:D14"/>
    <mergeCell ref="G14:H14"/>
    <mergeCell ref="C9:D9"/>
    <mergeCell ref="G9:H9"/>
    <mergeCell ref="C11:D11"/>
    <mergeCell ref="G11:H11"/>
    <mergeCell ref="C12:D12"/>
    <mergeCell ref="G12:H12"/>
    <mergeCell ref="C13:D13"/>
    <mergeCell ref="I30:J30"/>
    <mergeCell ref="O30:S30"/>
    <mergeCell ref="G17:H17"/>
    <mergeCell ref="D27:E27"/>
    <mergeCell ref="D26:E26"/>
    <mergeCell ref="B25:E25"/>
    <mergeCell ref="C21:D21"/>
    <mergeCell ref="C22:D22"/>
    <mergeCell ref="O17:S17"/>
    <mergeCell ref="O18:S18"/>
    <mergeCell ref="O23:S23"/>
    <mergeCell ref="B29:S29"/>
    <mergeCell ref="C30:D30"/>
    <mergeCell ref="B27:C27"/>
    <mergeCell ref="B26:C26"/>
    <mergeCell ref="C23:D23"/>
    <mergeCell ref="G23:H23"/>
    <mergeCell ref="C18:D18"/>
    <mergeCell ref="G18:H18"/>
    <mergeCell ref="K23:L23"/>
    <mergeCell ref="C32:D32"/>
    <mergeCell ref="I32:J32"/>
    <mergeCell ref="O32:S32"/>
    <mergeCell ref="C33:D33"/>
    <mergeCell ref="I33:J33"/>
    <mergeCell ref="O33:S33"/>
    <mergeCell ref="C34:D34"/>
    <mergeCell ref="I34:J34"/>
    <mergeCell ref="O34:S34"/>
    <mergeCell ref="I41:J41"/>
    <mergeCell ref="C35:D35"/>
    <mergeCell ref="I35:J35"/>
    <mergeCell ref="O35:S35"/>
    <mergeCell ref="C37:D37"/>
    <mergeCell ref="I37:J37"/>
    <mergeCell ref="O37:S37"/>
    <mergeCell ref="C43:D43"/>
    <mergeCell ref="I43:J43"/>
    <mergeCell ref="O43:S43"/>
    <mergeCell ref="C42:D42"/>
    <mergeCell ref="I42:J42"/>
    <mergeCell ref="O42:S42"/>
    <mergeCell ref="O41:S41"/>
    <mergeCell ref="C38:D38"/>
    <mergeCell ref="I38:J38"/>
    <mergeCell ref="O38:S38"/>
    <mergeCell ref="C39:D39"/>
    <mergeCell ref="I39:J39"/>
    <mergeCell ref="O39:S39"/>
    <mergeCell ref="C40:D40"/>
    <mergeCell ref="I40:J40"/>
    <mergeCell ref="O40:S40"/>
    <mergeCell ref="C41:D41"/>
    <mergeCell ref="D52:E52"/>
    <mergeCell ref="C44:D44"/>
    <mergeCell ref="I44:J44"/>
    <mergeCell ref="O44:S44"/>
    <mergeCell ref="B46:E46"/>
    <mergeCell ref="D47:E47"/>
    <mergeCell ref="D48:E48"/>
    <mergeCell ref="D49:E49"/>
    <mergeCell ref="D50:E50"/>
    <mergeCell ref="D51:E51"/>
  </mergeCells>
  <dataValidations count="6">
    <dataValidation type="list" allowBlank="1" showInputMessage="1" sqref="M11:M14 M16:M23" xr:uid="{FBD2569E-0619-414E-A9F5-1E95F082E1FF}">
      <formula1>DD_Ventilation_DuctLeakiness</formula1>
    </dataValidation>
    <dataValidation type="list" allowBlank="1" showInputMessage="1" sqref="H24:H25 G16:H23 G24 G11:H14" xr:uid="{34327D0B-C007-4F76-A5C7-E2E654FAE7F0}">
      <formula1>DD_Ventilation_LocationofEquipment</formula1>
    </dataValidation>
    <dataValidation type="list" allowBlank="1" showInputMessage="1" sqref="E24" xr:uid="{7CA35505-5442-4B00-9746-64E64995BC79}">
      <formula1>DD_Ventilation_SystemType</formula1>
    </dataValidation>
    <dataValidation allowBlank="1" showInputMessage="1" sqref="G25 F32:H35 F37:H44" xr:uid="{BDFFDBEC-14A9-4D5E-B76B-ECE848E1E28A}"/>
    <dataValidation type="list" allowBlank="1" showInputMessage="1" showErrorMessage="1" sqref="I37:J44 I32:J35" xr:uid="{821C8A46-5DA0-4FAA-9C0F-374E13475B1F}">
      <formula1>DD_Ventilation_LocationofEquipment</formula1>
    </dataValidation>
    <dataValidation type="list" allowBlank="1" showInputMessage="1" showErrorMessage="1" sqref="F6" xr:uid="{D749F792-CE4A-4D25-A8F6-25B4FB0D5CC0}">
      <formula1>"Yes,No"</formula1>
    </dataValidation>
  </dataValidations>
  <pageMargins left="0.7" right="0.7" top="0.75" bottom="0.75" header="0.3" footer="0.3"/>
  <pageSetup orientation="portrait" horizontalDpi="300" verticalDpi="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4266231-E2E8-4FFA-9D22-B65C5E3840FA}">
          <x14:formula1>
            <xm:f>'Data Validation'!$I$120:$I$123</xm:f>
          </x14:formula1>
          <xm:sqref>L12:L14 J11:J14 J16:J25 L16:L23</xm:sqref>
        </x14:dataValidation>
        <x14:dataValidation type="list" allowBlank="1" showInputMessage="1" xr:uid="{8A79CDE8-7834-4DDE-B451-DB279E634E7B}">
          <x14:formula1>
            <xm:f>'Data Validation'!$C$120:$C$122</xm:f>
          </x14:formula1>
          <xm:sqref>E11:E14 E16:E23</xm:sqref>
        </x14:dataValidation>
        <x14:dataValidation type="list" allowBlank="1" showInputMessage="1" showErrorMessage="1" xr:uid="{65239B67-FD69-42C4-9B2C-298F56220D68}">
          <x14:formula1>
            <xm:f>'Data Validation'!$L$120:$L$121</xm:f>
          </x14:formula1>
          <xm:sqref>D26</xm:sqref>
        </x14:dataValidation>
        <x14:dataValidation type="list" allowBlank="1" showInputMessage="1" showErrorMessage="1" xr:uid="{6A691330-8A58-4CF2-A2DE-FCD1A5B42D76}">
          <x14:formula1>
            <xm:f>'Data Validation'!$H$120:$H$123</xm:f>
          </x14:formula1>
          <xm:sqref>N11:N14 N16:N23</xm:sqref>
        </x14:dataValidation>
        <x14:dataValidation type="list" allowBlank="1" showInputMessage="1" showErrorMessage="1" xr:uid="{9235D397-4A9F-4B45-A96D-7994322BBB5B}">
          <x14:formula1>
            <xm:f>'Data Validation'!$C$120:$C$122</xm:f>
          </x14:formula1>
          <xm:sqref>E32:E35 E37:E44</xm:sqref>
        </x14:dataValidation>
        <x14:dataValidation type="list" allowBlank="1" showInputMessage="1" showErrorMessage="1" xr:uid="{7E66E77D-4435-421F-A8AD-B44B970F751D}">
          <x14:formula1>
            <xm:f>'Data Validation'!$J$120:$J$124</xm:f>
          </x14:formula1>
          <xm:sqref>K32:K35 K37:K44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EB66-F781-40EE-82AB-FD0C368CDA13}">
  <sheetPr codeName="Sheet9">
    <tabColor theme="4" tint="0.39997558519241921"/>
  </sheetPr>
  <dimension ref="A1:S107"/>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9.28515625" style="83" customWidth="1"/>
    <col min="4" max="4" width="9" style="83" customWidth="1"/>
    <col min="5" max="5" width="16" style="83" customWidth="1"/>
    <col min="6" max="6" width="15.7109375" style="83" customWidth="1"/>
    <col min="7" max="7" width="12.7109375" style="83" customWidth="1"/>
    <col min="8" max="8" width="17.42578125" style="83" bestFit="1" customWidth="1"/>
    <col min="9" max="9" width="18" style="83" customWidth="1"/>
    <col min="10" max="10" width="25.42578125" style="83" customWidth="1"/>
    <col min="11" max="11" width="9.140625" style="83"/>
    <col min="12" max="12" width="11.42578125" style="83" customWidth="1"/>
    <col min="13" max="16384" width="9.140625" style="83"/>
  </cols>
  <sheetData>
    <row r="1" spans="1:19" s="3" customFormat="1" ht="14.25" x14ac:dyDescent="0.2"/>
    <row r="2" spans="1:19" s="3" customFormat="1" ht="15.75" x14ac:dyDescent="0.2">
      <c r="B2" s="282" t="s">
        <v>821</v>
      </c>
      <c r="C2" s="282"/>
      <c r="D2" s="282"/>
      <c r="E2" s="282"/>
      <c r="F2" s="282"/>
      <c r="G2" s="282"/>
      <c r="H2" s="282"/>
      <c r="I2" s="282"/>
      <c r="J2" s="282"/>
      <c r="K2" s="282"/>
      <c r="L2" s="282"/>
      <c r="M2" s="282"/>
      <c r="N2" s="83"/>
      <c r="O2" s="83"/>
      <c r="P2" s="83"/>
      <c r="Q2" s="83"/>
      <c r="R2" s="83"/>
      <c r="S2" s="83"/>
    </row>
    <row r="3" spans="1:19" s="3" customFormat="1" ht="15" x14ac:dyDescent="0.25">
      <c r="A3" s="4"/>
      <c r="B3" s="354" t="s">
        <v>725</v>
      </c>
      <c r="C3" s="354"/>
      <c r="D3" s="354"/>
      <c r="E3" s="354"/>
      <c r="F3" s="354"/>
      <c r="G3" s="354"/>
      <c r="H3" s="354"/>
      <c r="I3" s="354"/>
      <c r="J3" s="354"/>
      <c r="K3" s="354"/>
      <c r="L3" s="354"/>
      <c r="M3" s="354"/>
      <c r="N3" s="83"/>
      <c r="O3" s="83"/>
      <c r="P3" s="83"/>
      <c r="Q3" s="83"/>
      <c r="R3" s="83"/>
      <c r="S3" s="83"/>
    </row>
    <row r="4" spans="1:19" s="3" customFormat="1" ht="14.25" x14ac:dyDescent="0.2">
      <c r="A4" s="4"/>
      <c r="B4" s="363" t="s">
        <v>746</v>
      </c>
      <c r="C4" s="363"/>
      <c r="D4" s="363"/>
      <c r="E4" s="363"/>
      <c r="F4" s="363"/>
      <c r="G4" s="363"/>
      <c r="H4" s="363"/>
      <c r="I4" s="363"/>
      <c r="J4" s="363"/>
      <c r="K4" s="363"/>
      <c r="L4" s="363"/>
      <c r="M4" s="363"/>
      <c r="N4" s="83"/>
      <c r="O4" s="83"/>
      <c r="P4" s="83"/>
      <c r="Q4" s="83"/>
      <c r="R4" s="83"/>
      <c r="S4" s="83"/>
    </row>
    <row r="5" spans="1:19" s="3" customFormat="1" ht="14.25" x14ac:dyDescent="0.2"/>
    <row r="6" spans="1:19" ht="15.75" x14ac:dyDescent="0.2">
      <c r="B6" s="275" t="s">
        <v>631</v>
      </c>
      <c r="C6" s="275"/>
      <c r="D6" s="275"/>
      <c r="E6" s="275"/>
      <c r="F6" s="275"/>
      <c r="G6" s="275"/>
      <c r="H6" s="275"/>
      <c r="I6" s="275"/>
      <c r="J6" s="275"/>
      <c r="K6" s="275"/>
      <c r="L6" s="275"/>
      <c r="M6" s="275"/>
    </row>
    <row r="7" spans="1:19" ht="12.75" customHeight="1" x14ac:dyDescent="0.2">
      <c r="B7" s="318" t="s">
        <v>724</v>
      </c>
      <c r="C7" s="46" t="s">
        <v>545</v>
      </c>
      <c r="D7" s="361" t="s">
        <v>632</v>
      </c>
      <c r="E7" s="361" t="s">
        <v>633</v>
      </c>
      <c r="F7" s="361" t="s">
        <v>784</v>
      </c>
      <c r="G7" s="361" t="s">
        <v>634</v>
      </c>
      <c r="H7" s="361" t="s">
        <v>785</v>
      </c>
      <c r="I7" s="361" t="s">
        <v>635</v>
      </c>
      <c r="J7" s="361" t="s">
        <v>786</v>
      </c>
      <c r="K7" s="311" t="s">
        <v>104</v>
      </c>
      <c r="L7" s="312"/>
      <c r="M7" s="313"/>
    </row>
    <row r="8" spans="1:19" ht="38.450000000000003" customHeight="1" x14ac:dyDescent="0.2">
      <c r="B8" s="319"/>
      <c r="C8" s="159" t="s">
        <v>549</v>
      </c>
      <c r="D8" s="362"/>
      <c r="E8" s="362"/>
      <c r="F8" s="362"/>
      <c r="G8" s="362"/>
      <c r="H8" s="362"/>
      <c r="I8" s="362"/>
      <c r="J8" s="362"/>
      <c r="K8" s="333"/>
      <c r="L8" s="360"/>
      <c r="M8" s="334"/>
    </row>
    <row r="9" spans="1:19" x14ac:dyDescent="0.2">
      <c r="B9" s="125" t="s">
        <v>739</v>
      </c>
      <c r="C9" s="95"/>
      <c r="D9" s="122"/>
      <c r="E9" s="122"/>
      <c r="F9" s="122"/>
      <c r="G9" s="122"/>
      <c r="H9" s="122"/>
      <c r="I9" s="122"/>
      <c r="J9" s="123"/>
      <c r="K9" s="76"/>
      <c r="L9" s="76"/>
      <c r="M9" s="77"/>
    </row>
    <row r="10" spans="1:19" x14ac:dyDescent="0.2">
      <c r="B10" s="153"/>
      <c r="C10" s="153"/>
      <c r="D10" s="154"/>
      <c r="E10" s="154"/>
      <c r="F10" s="154"/>
      <c r="G10" s="154"/>
      <c r="H10" s="154"/>
      <c r="I10" s="154"/>
      <c r="J10" s="154"/>
      <c r="K10" s="310"/>
      <c r="L10" s="310"/>
      <c r="M10" s="310"/>
    </row>
    <row r="11" spans="1:19" x14ac:dyDescent="0.2">
      <c r="B11" s="155"/>
      <c r="C11" s="155"/>
      <c r="D11" s="179"/>
      <c r="E11" s="179"/>
      <c r="F11" s="179"/>
      <c r="G11" s="179"/>
      <c r="H11" s="179"/>
      <c r="I11" s="179"/>
      <c r="J11" s="179"/>
      <c r="K11" s="310"/>
      <c r="L11" s="310"/>
      <c r="M11" s="310"/>
    </row>
    <row r="12" spans="1:19" x14ac:dyDescent="0.2">
      <c r="B12" s="155"/>
      <c r="C12" s="155"/>
      <c r="D12" s="179"/>
      <c r="E12" s="179"/>
      <c r="F12" s="179"/>
      <c r="G12" s="179"/>
      <c r="H12" s="179"/>
      <c r="I12" s="179"/>
      <c r="J12" s="179"/>
      <c r="K12" s="310"/>
      <c r="L12" s="310"/>
      <c r="M12" s="310"/>
    </row>
    <row r="13" spans="1:19" x14ac:dyDescent="0.2">
      <c r="B13" s="155"/>
      <c r="C13" s="155"/>
      <c r="D13" s="179"/>
      <c r="E13" s="179"/>
      <c r="F13" s="179"/>
      <c r="G13" s="179"/>
      <c r="H13" s="179"/>
      <c r="I13" s="179"/>
      <c r="J13" s="179"/>
      <c r="K13" s="310"/>
      <c r="L13" s="310"/>
      <c r="M13" s="310"/>
    </row>
    <row r="14" spans="1:19" x14ac:dyDescent="0.2">
      <c r="B14" s="155"/>
      <c r="C14" s="155"/>
      <c r="D14" s="179"/>
      <c r="E14" s="179"/>
      <c r="F14" s="179"/>
      <c r="G14" s="179"/>
      <c r="H14" s="179"/>
      <c r="I14" s="179"/>
      <c r="J14" s="179"/>
      <c r="K14" s="310"/>
      <c r="L14" s="310"/>
      <c r="M14" s="310"/>
    </row>
    <row r="15" spans="1:19" x14ac:dyDescent="0.2">
      <c r="B15" s="124" t="s">
        <v>802</v>
      </c>
      <c r="C15" s="95"/>
      <c r="D15" s="122"/>
      <c r="E15" s="122"/>
      <c r="F15" s="122"/>
      <c r="G15" s="122"/>
      <c r="H15" s="122"/>
      <c r="I15" s="122"/>
      <c r="J15" s="123"/>
      <c r="K15" s="76"/>
      <c r="L15" s="76"/>
      <c r="M15" s="77"/>
    </row>
    <row r="16" spans="1:19" x14ac:dyDescent="0.2">
      <c r="B16" s="164"/>
      <c r="C16" s="164"/>
      <c r="D16" s="163"/>
      <c r="E16" s="163"/>
      <c r="F16" s="163"/>
      <c r="G16" s="163"/>
      <c r="H16" s="163"/>
      <c r="I16" s="163"/>
      <c r="J16" s="163"/>
      <c r="K16" s="309"/>
      <c r="L16" s="309"/>
      <c r="M16" s="309"/>
    </row>
    <row r="17" spans="2:13" x14ac:dyDescent="0.2">
      <c r="B17" s="165"/>
      <c r="C17" s="165"/>
      <c r="D17" s="178"/>
      <c r="E17" s="178"/>
      <c r="F17" s="178"/>
      <c r="G17" s="178"/>
      <c r="H17" s="178"/>
      <c r="I17" s="178"/>
      <c r="J17" s="178"/>
      <c r="K17" s="309"/>
      <c r="L17" s="309"/>
      <c r="M17" s="309"/>
    </row>
    <row r="18" spans="2:13" x14ac:dyDescent="0.2">
      <c r="B18" s="165"/>
      <c r="C18" s="165"/>
      <c r="D18" s="178"/>
      <c r="E18" s="178"/>
      <c r="F18" s="178"/>
      <c r="G18" s="178"/>
      <c r="H18" s="178"/>
      <c r="I18" s="178"/>
      <c r="J18" s="178"/>
      <c r="K18" s="309"/>
      <c r="L18" s="309"/>
      <c r="M18" s="309"/>
    </row>
    <row r="19" spans="2:13" x14ac:dyDescent="0.2">
      <c r="B19" s="165"/>
      <c r="C19" s="165"/>
      <c r="D19" s="178"/>
      <c r="E19" s="178"/>
      <c r="F19" s="178"/>
      <c r="G19" s="178"/>
      <c r="H19" s="178"/>
      <c r="I19" s="178"/>
      <c r="J19" s="178"/>
      <c r="K19" s="309"/>
      <c r="L19" s="309"/>
      <c r="M19" s="309"/>
    </row>
    <row r="20" spans="2:13" x14ac:dyDescent="0.2">
      <c r="B20" s="165"/>
      <c r="C20" s="165"/>
      <c r="D20" s="178"/>
      <c r="E20" s="178"/>
      <c r="F20" s="178"/>
      <c r="G20" s="178"/>
      <c r="H20" s="178"/>
      <c r="I20" s="178"/>
      <c r="J20" s="178"/>
      <c r="K20" s="309"/>
      <c r="L20" s="309"/>
      <c r="M20" s="309"/>
    </row>
    <row r="21" spans="2:13" x14ac:dyDescent="0.2">
      <c r="B21" s="124" t="s">
        <v>630</v>
      </c>
      <c r="C21" s="95"/>
      <c r="D21" s="122"/>
      <c r="E21" s="122"/>
      <c r="F21" s="122"/>
      <c r="G21" s="122"/>
      <c r="H21" s="122"/>
      <c r="I21" s="122"/>
      <c r="J21" s="123"/>
      <c r="K21" s="76"/>
      <c r="L21" s="76"/>
      <c r="M21" s="77"/>
    </row>
    <row r="22" spans="2:13" x14ac:dyDescent="0.2">
      <c r="B22" s="153"/>
      <c r="C22" s="153"/>
      <c r="D22" s="154"/>
      <c r="E22" s="154"/>
      <c r="F22" s="154"/>
      <c r="G22" s="154"/>
      <c r="H22" s="154"/>
      <c r="I22" s="154"/>
      <c r="J22" s="154"/>
      <c r="K22" s="310"/>
      <c r="L22" s="310"/>
      <c r="M22" s="310"/>
    </row>
    <row r="23" spans="2:13" x14ac:dyDescent="0.2">
      <c r="B23" s="155"/>
      <c r="C23" s="155"/>
      <c r="D23" s="179"/>
      <c r="E23" s="179"/>
      <c r="F23" s="179"/>
      <c r="G23" s="179"/>
      <c r="H23" s="179"/>
      <c r="I23" s="179"/>
      <c r="J23" s="179"/>
      <c r="K23" s="310"/>
      <c r="L23" s="310"/>
      <c r="M23" s="310"/>
    </row>
    <row r="24" spans="2:13" x14ac:dyDescent="0.2">
      <c r="B24" s="155"/>
      <c r="C24" s="155"/>
      <c r="D24" s="179"/>
      <c r="E24" s="179"/>
      <c r="F24" s="179"/>
      <c r="G24" s="179"/>
      <c r="H24" s="179"/>
      <c r="I24" s="179"/>
      <c r="J24" s="179"/>
      <c r="K24" s="310"/>
      <c r="L24" s="310"/>
      <c r="M24" s="310"/>
    </row>
    <row r="25" spans="2:13" x14ac:dyDescent="0.2">
      <c r="B25" s="155"/>
      <c r="C25" s="155"/>
      <c r="D25" s="179"/>
      <c r="E25" s="179"/>
      <c r="F25" s="179"/>
      <c r="G25" s="179"/>
      <c r="H25" s="179"/>
      <c r="I25" s="179"/>
      <c r="J25" s="179"/>
      <c r="K25" s="310"/>
      <c r="L25" s="310"/>
      <c r="M25" s="310"/>
    </row>
    <row r="26" spans="2:13" x14ac:dyDescent="0.2">
      <c r="B26" s="155"/>
      <c r="C26" s="155"/>
      <c r="D26" s="179"/>
      <c r="E26" s="179"/>
      <c r="F26" s="179"/>
      <c r="G26" s="179"/>
      <c r="H26" s="179"/>
      <c r="I26" s="179"/>
      <c r="J26" s="179"/>
      <c r="K26" s="310"/>
      <c r="L26" s="310"/>
      <c r="M26" s="310"/>
    </row>
    <row r="27" spans="2:13" x14ac:dyDescent="0.2">
      <c r="B27" s="124" t="s">
        <v>801</v>
      </c>
      <c r="C27" s="95"/>
      <c r="D27" s="122"/>
      <c r="E27" s="122"/>
      <c r="F27" s="122"/>
      <c r="G27" s="122"/>
      <c r="H27" s="122"/>
      <c r="I27" s="122"/>
      <c r="J27" s="123"/>
      <c r="K27" s="76"/>
      <c r="L27" s="76"/>
      <c r="M27" s="77"/>
    </row>
    <row r="28" spans="2:13" x14ac:dyDescent="0.2">
      <c r="B28" s="164"/>
      <c r="C28" s="164"/>
      <c r="D28" s="163"/>
      <c r="E28" s="163"/>
      <c r="F28" s="163"/>
      <c r="G28" s="163"/>
      <c r="H28" s="163"/>
      <c r="I28" s="163"/>
      <c r="J28" s="163"/>
      <c r="K28" s="309"/>
      <c r="L28" s="309"/>
      <c r="M28" s="309"/>
    </row>
    <row r="29" spans="2:13" x14ac:dyDescent="0.2">
      <c r="B29" s="165"/>
      <c r="C29" s="165"/>
      <c r="D29" s="178"/>
      <c r="E29" s="178"/>
      <c r="F29" s="178"/>
      <c r="G29" s="178"/>
      <c r="H29" s="178"/>
      <c r="I29" s="178"/>
      <c r="J29" s="178"/>
      <c r="K29" s="309"/>
      <c r="L29" s="309"/>
      <c r="M29" s="309"/>
    </row>
    <row r="30" spans="2:13" x14ac:dyDescent="0.2">
      <c r="B30" s="165"/>
      <c r="C30" s="165"/>
      <c r="D30" s="178"/>
      <c r="E30" s="178"/>
      <c r="F30" s="178"/>
      <c r="G30" s="178"/>
      <c r="H30" s="178"/>
      <c r="I30" s="178"/>
      <c r="J30" s="178"/>
      <c r="K30" s="309"/>
      <c r="L30" s="309"/>
      <c r="M30" s="309"/>
    </row>
    <row r="31" spans="2:13" x14ac:dyDescent="0.2">
      <c r="B31" s="165"/>
      <c r="C31" s="165"/>
      <c r="D31" s="178"/>
      <c r="E31" s="178"/>
      <c r="F31" s="178"/>
      <c r="G31" s="178"/>
      <c r="H31" s="178"/>
      <c r="I31" s="178"/>
      <c r="J31" s="178"/>
      <c r="K31" s="309"/>
      <c r="L31" s="309"/>
      <c r="M31" s="309"/>
    </row>
    <row r="32" spans="2:13" x14ac:dyDescent="0.2">
      <c r="B32" s="165"/>
      <c r="C32" s="165"/>
      <c r="D32" s="178"/>
      <c r="E32" s="178"/>
      <c r="F32" s="178"/>
      <c r="G32" s="178"/>
      <c r="H32" s="178"/>
      <c r="I32" s="178"/>
      <c r="J32" s="178"/>
      <c r="K32" s="309"/>
      <c r="L32" s="309"/>
      <c r="M32" s="309"/>
    </row>
    <row r="34" spans="2:13" ht="15.75" x14ac:dyDescent="0.2">
      <c r="B34" s="275" t="s">
        <v>789</v>
      </c>
      <c r="C34" s="275"/>
      <c r="D34" s="275"/>
      <c r="E34" s="275"/>
      <c r="F34" s="275"/>
      <c r="G34" s="275"/>
      <c r="H34" s="275"/>
      <c r="I34" s="275"/>
      <c r="J34" s="275"/>
      <c r="K34" s="275"/>
      <c r="L34" s="275"/>
      <c r="M34" s="275"/>
    </row>
    <row r="35" spans="2:13" x14ac:dyDescent="0.2">
      <c r="B35" s="318" t="s">
        <v>724</v>
      </c>
      <c r="C35" s="46" t="s">
        <v>545</v>
      </c>
      <c r="D35" s="361" t="s">
        <v>632</v>
      </c>
      <c r="E35" s="361" t="s">
        <v>633</v>
      </c>
      <c r="F35" s="361" t="s">
        <v>784</v>
      </c>
      <c r="G35" s="361" t="s">
        <v>634</v>
      </c>
      <c r="H35" s="361" t="s">
        <v>785</v>
      </c>
      <c r="I35" s="361" t="s">
        <v>635</v>
      </c>
      <c r="J35" s="361" t="s">
        <v>786</v>
      </c>
      <c r="K35" s="311" t="s">
        <v>104</v>
      </c>
      <c r="L35" s="312"/>
      <c r="M35" s="313"/>
    </row>
    <row r="36" spans="2:13" ht="38.450000000000003" customHeight="1" x14ac:dyDescent="0.2">
      <c r="B36" s="320"/>
      <c r="C36" s="46" t="s">
        <v>549</v>
      </c>
      <c r="D36" s="364"/>
      <c r="E36" s="364"/>
      <c r="F36" s="364"/>
      <c r="G36" s="364"/>
      <c r="H36" s="364"/>
      <c r="I36" s="364"/>
      <c r="J36" s="364"/>
      <c r="K36" s="333"/>
      <c r="L36" s="360"/>
      <c r="M36" s="334"/>
    </row>
    <row r="37" spans="2:13" x14ac:dyDescent="0.2">
      <c r="B37" s="125" t="s">
        <v>739</v>
      </c>
      <c r="C37" s="95"/>
      <c r="D37" s="122"/>
      <c r="E37" s="122"/>
      <c r="F37" s="122"/>
      <c r="G37" s="122"/>
      <c r="H37" s="122"/>
      <c r="I37" s="122"/>
      <c r="J37" s="123"/>
      <c r="K37" s="76"/>
      <c r="L37" s="76"/>
      <c r="M37" s="77"/>
    </row>
    <row r="38" spans="2:13" x14ac:dyDescent="0.2">
      <c r="B38" s="153"/>
      <c r="C38" s="153"/>
      <c r="D38" s="154"/>
      <c r="E38" s="154"/>
      <c r="F38" s="154"/>
      <c r="G38" s="154"/>
      <c r="H38" s="154"/>
      <c r="I38" s="154"/>
      <c r="J38" s="154"/>
      <c r="K38" s="310"/>
      <c r="L38" s="310"/>
      <c r="M38" s="310"/>
    </row>
    <row r="39" spans="2:13" x14ac:dyDescent="0.2">
      <c r="B39" s="155"/>
      <c r="C39" s="155"/>
      <c r="D39" s="179"/>
      <c r="E39" s="179"/>
      <c r="F39" s="179"/>
      <c r="G39" s="179"/>
      <c r="H39" s="179"/>
      <c r="I39" s="179"/>
      <c r="J39" s="179"/>
      <c r="K39" s="310"/>
      <c r="L39" s="310"/>
      <c r="M39" s="310"/>
    </row>
    <row r="40" spans="2:13" x14ac:dyDescent="0.2">
      <c r="B40" s="155"/>
      <c r="C40" s="155"/>
      <c r="D40" s="179"/>
      <c r="E40" s="179"/>
      <c r="F40" s="179"/>
      <c r="G40" s="179"/>
      <c r="H40" s="179"/>
      <c r="I40" s="179"/>
      <c r="J40" s="179"/>
      <c r="K40" s="310"/>
      <c r="L40" s="310"/>
      <c r="M40" s="310"/>
    </row>
    <row r="41" spans="2:13" x14ac:dyDescent="0.2">
      <c r="B41" s="155"/>
      <c r="C41" s="155"/>
      <c r="D41" s="179"/>
      <c r="E41" s="179"/>
      <c r="F41" s="179"/>
      <c r="G41" s="179"/>
      <c r="H41" s="179"/>
      <c r="I41" s="179"/>
      <c r="J41" s="179"/>
      <c r="K41" s="310"/>
      <c r="L41" s="310"/>
      <c r="M41" s="310"/>
    </row>
    <row r="42" spans="2:13" x14ac:dyDescent="0.2">
      <c r="B42" s="155"/>
      <c r="C42" s="155"/>
      <c r="D42" s="179"/>
      <c r="E42" s="179"/>
      <c r="F42" s="179"/>
      <c r="G42" s="179"/>
      <c r="H42" s="179"/>
      <c r="I42" s="179"/>
      <c r="J42" s="179"/>
      <c r="K42" s="310"/>
      <c r="L42" s="310"/>
      <c r="M42" s="310"/>
    </row>
    <row r="43" spans="2:13" x14ac:dyDescent="0.2">
      <c r="B43" s="124" t="s">
        <v>802</v>
      </c>
      <c r="C43" s="95"/>
      <c r="D43" s="122"/>
      <c r="E43" s="122"/>
      <c r="F43" s="122"/>
      <c r="G43" s="122"/>
      <c r="H43" s="122"/>
      <c r="I43" s="122"/>
      <c r="J43" s="123"/>
      <c r="K43" s="76"/>
      <c r="L43" s="76"/>
      <c r="M43" s="77"/>
    </row>
    <row r="44" spans="2:13" x14ac:dyDescent="0.2">
      <c r="B44" s="164"/>
      <c r="C44" s="164"/>
      <c r="D44" s="163"/>
      <c r="E44" s="163"/>
      <c r="F44" s="163"/>
      <c r="G44" s="163"/>
      <c r="H44" s="163"/>
      <c r="I44" s="163"/>
      <c r="J44" s="163"/>
      <c r="K44" s="309"/>
      <c r="L44" s="309"/>
      <c r="M44" s="309"/>
    </row>
    <row r="45" spans="2:13" x14ac:dyDescent="0.2">
      <c r="B45" s="165"/>
      <c r="C45" s="165"/>
      <c r="D45" s="178"/>
      <c r="E45" s="178"/>
      <c r="F45" s="178"/>
      <c r="G45" s="178"/>
      <c r="H45" s="178"/>
      <c r="I45" s="178"/>
      <c r="J45" s="178"/>
      <c r="K45" s="309"/>
      <c r="L45" s="309"/>
      <c r="M45" s="309"/>
    </row>
    <row r="46" spans="2:13" x14ac:dyDescent="0.2">
      <c r="B46" s="165"/>
      <c r="C46" s="165"/>
      <c r="D46" s="178"/>
      <c r="E46" s="178"/>
      <c r="F46" s="178"/>
      <c r="G46" s="178"/>
      <c r="H46" s="178"/>
      <c r="I46" s="178"/>
      <c r="J46" s="178"/>
      <c r="K46" s="309"/>
      <c r="L46" s="309"/>
      <c r="M46" s="309"/>
    </row>
    <row r="47" spans="2:13" x14ac:dyDescent="0.2">
      <c r="B47" s="165"/>
      <c r="C47" s="165"/>
      <c r="D47" s="178"/>
      <c r="E47" s="178"/>
      <c r="F47" s="178"/>
      <c r="G47" s="178"/>
      <c r="H47" s="178"/>
      <c r="I47" s="178"/>
      <c r="J47" s="178"/>
      <c r="K47" s="309"/>
      <c r="L47" s="309"/>
      <c r="M47" s="309"/>
    </row>
    <row r="48" spans="2:13" x14ac:dyDescent="0.2">
      <c r="B48" s="165"/>
      <c r="C48" s="165"/>
      <c r="D48" s="178"/>
      <c r="E48" s="178"/>
      <c r="F48" s="178"/>
      <c r="G48" s="178"/>
      <c r="H48" s="178"/>
      <c r="I48" s="178"/>
      <c r="J48" s="178"/>
      <c r="K48" s="309"/>
      <c r="L48" s="309"/>
      <c r="M48" s="309"/>
    </row>
    <row r="49" spans="2:13" x14ac:dyDescent="0.2">
      <c r="B49" s="124" t="s">
        <v>630</v>
      </c>
      <c r="C49" s="95"/>
      <c r="D49" s="122"/>
      <c r="E49" s="122"/>
      <c r="F49" s="122"/>
      <c r="G49" s="122"/>
      <c r="H49" s="122"/>
      <c r="I49" s="122"/>
      <c r="J49" s="123"/>
      <c r="K49" s="76"/>
      <c r="L49" s="76"/>
      <c r="M49" s="77"/>
    </row>
    <row r="50" spans="2:13" x14ac:dyDescent="0.2">
      <c r="B50" s="153"/>
      <c r="C50" s="153"/>
      <c r="D50" s="154"/>
      <c r="E50" s="154"/>
      <c r="F50" s="154"/>
      <c r="G50" s="154"/>
      <c r="H50" s="154"/>
      <c r="I50" s="154"/>
      <c r="J50" s="154"/>
      <c r="K50" s="310"/>
      <c r="L50" s="310"/>
      <c r="M50" s="310"/>
    </row>
    <row r="51" spans="2:13" x14ac:dyDescent="0.2">
      <c r="B51" s="155"/>
      <c r="C51" s="155"/>
      <c r="D51" s="179"/>
      <c r="E51" s="179"/>
      <c r="F51" s="179"/>
      <c r="G51" s="179"/>
      <c r="H51" s="179"/>
      <c r="I51" s="179"/>
      <c r="J51" s="179"/>
      <c r="K51" s="310"/>
      <c r="L51" s="310"/>
      <c r="M51" s="310"/>
    </row>
    <row r="52" spans="2:13" x14ac:dyDescent="0.2">
      <c r="B52" s="155"/>
      <c r="C52" s="155"/>
      <c r="D52" s="179"/>
      <c r="E52" s="179"/>
      <c r="F52" s="179"/>
      <c r="G52" s="179"/>
      <c r="H52" s="179"/>
      <c r="I52" s="179"/>
      <c r="J52" s="179"/>
      <c r="K52" s="310"/>
      <c r="L52" s="310"/>
      <c r="M52" s="310"/>
    </row>
    <row r="53" spans="2:13" x14ac:dyDescent="0.2">
      <c r="B53" s="155"/>
      <c r="C53" s="155"/>
      <c r="D53" s="179"/>
      <c r="E53" s="179"/>
      <c r="F53" s="179"/>
      <c r="G53" s="179"/>
      <c r="H53" s="179"/>
      <c r="I53" s="179"/>
      <c r="J53" s="179"/>
      <c r="K53" s="310"/>
      <c r="L53" s="310"/>
      <c r="M53" s="310"/>
    </row>
    <row r="54" spans="2:13" x14ac:dyDescent="0.2">
      <c r="B54" s="155"/>
      <c r="C54" s="155"/>
      <c r="D54" s="179"/>
      <c r="E54" s="179"/>
      <c r="F54" s="179"/>
      <c r="G54" s="179"/>
      <c r="H54" s="179"/>
      <c r="I54" s="179"/>
      <c r="J54" s="179"/>
      <c r="K54" s="310"/>
      <c r="L54" s="310"/>
      <c r="M54" s="310"/>
    </row>
    <row r="55" spans="2:13" x14ac:dyDescent="0.2">
      <c r="B55" s="124" t="s">
        <v>801</v>
      </c>
      <c r="C55" s="95"/>
      <c r="D55" s="122"/>
      <c r="E55" s="122"/>
      <c r="F55" s="122"/>
      <c r="G55" s="122"/>
      <c r="H55" s="122"/>
      <c r="I55" s="122"/>
      <c r="J55" s="123"/>
      <c r="K55" s="76"/>
      <c r="L55" s="76"/>
      <c r="M55" s="77"/>
    </row>
    <row r="56" spans="2:13" x14ac:dyDescent="0.2">
      <c r="B56" s="164"/>
      <c r="C56" s="164"/>
      <c r="D56" s="163"/>
      <c r="E56" s="163"/>
      <c r="F56" s="163"/>
      <c r="G56" s="163"/>
      <c r="H56" s="163"/>
      <c r="I56" s="163"/>
      <c r="J56" s="163"/>
      <c r="K56" s="309"/>
      <c r="L56" s="309"/>
      <c r="M56" s="309"/>
    </row>
    <row r="57" spans="2:13" x14ac:dyDescent="0.2">
      <c r="B57" s="165"/>
      <c r="C57" s="165"/>
      <c r="D57" s="178"/>
      <c r="E57" s="178"/>
      <c r="F57" s="178"/>
      <c r="G57" s="178"/>
      <c r="H57" s="178"/>
      <c r="I57" s="178"/>
      <c r="J57" s="178"/>
      <c r="K57" s="309"/>
      <c r="L57" s="309"/>
      <c r="M57" s="309"/>
    </row>
    <row r="58" spans="2:13" x14ac:dyDescent="0.2">
      <c r="B58" s="165"/>
      <c r="C58" s="165"/>
      <c r="D58" s="178"/>
      <c r="E58" s="178"/>
      <c r="F58" s="178"/>
      <c r="G58" s="178"/>
      <c r="H58" s="178"/>
      <c r="I58" s="178"/>
      <c r="J58" s="178"/>
      <c r="K58" s="309"/>
      <c r="L58" s="309"/>
      <c r="M58" s="309"/>
    </row>
    <row r="59" spans="2:13" x14ac:dyDescent="0.2">
      <c r="B59" s="165"/>
      <c r="C59" s="165"/>
      <c r="D59" s="178"/>
      <c r="E59" s="178"/>
      <c r="F59" s="178"/>
      <c r="G59" s="178"/>
      <c r="H59" s="178"/>
      <c r="I59" s="178"/>
      <c r="J59" s="178"/>
      <c r="K59" s="309"/>
      <c r="L59" s="309"/>
      <c r="M59" s="309"/>
    </row>
    <row r="60" spans="2:13" x14ac:dyDescent="0.2">
      <c r="B60" s="165"/>
      <c r="C60" s="165"/>
      <c r="D60" s="178"/>
      <c r="E60" s="178"/>
      <c r="F60" s="178"/>
      <c r="G60" s="178"/>
      <c r="H60" s="178"/>
      <c r="I60" s="178"/>
      <c r="J60" s="178"/>
      <c r="K60" s="309"/>
      <c r="L60" s="309"/>
      <c r="M60" s="309"/>
    </row>
    <row r="62" spans="2:13" ht="15.75" x14ac:dyDescent="0.2">
      <c r="B62" s="275" t="s">
        <v>811</v>
      </c>
      <c r="C62" s="275"/>
      <c r="D62" s="275"/>
      <c r="E62" s="275"/>
      <c r="F62" s="275"/>
      <c r="G62" s="275"/>
      <c r="H62" s="275"/>
      <c r="I62" s="275"/>
      <c r="J62" s="275"/>
      <c r="K62" s="275"/>
      <c r="L62" s="275"/>
    </row>
    <row r="63" spans="2:13" ht="14.45" customHeight="1" x14ac:dyDescent="0.2">
      <c r="B63" s="318" t="s">
        <v>724</v>
      </c>
      <c r="C63" s="311" t="s">
        <v>812</v>
      </c>
      <c r="D63" s="312"/>
      <c r="E63" s="313"/>
      <c r="F63" s="361" t="s">
        <v>813</v>
      </c>
      <c r="G63" s="361" t="s">
        <v>814</v>
      </c>
      <c r="H63" s="361" t="s">
        <v>815</v>
      </c>
      <c r="I63" s="361" t="s">
        <v>816</v>
      </c>
      <c r="J63" s="311" t="s">
        <v>104</v>
      </c>
      <c r="K63" s="312"/>
      <c r="L63" s="313"/>
    </row>
    <row r="64" spans="2:13" ht="38.450000000000003" customHeight="1" x14ac:dyDescent="0.2">
      <c r="B64" s="320"/>
      <c r="C64" s="314"/>
      <c r="D64" s="315"/>
      <c r="E64" s="316"/>
      <c r="F64" s="364"/>
      <c r="G64" s="364"/>
      <c r="H64" s="364"/>
      <c r="I64" s="364"/>
      <c r="J64" s="333"/>
      <c r="K64" s="360"/>
      <c r="L64" s="334"/>
    </row>
    <row r="65" spans="2:12" x14ac:dyDescent="0.2">
      <c r="B65" s="125" t="s">
        <v>739</v>
      </c>
      <c r="C65" s="196"/>
      <c r="D65" s="122"/>
      <c r="E65" s="122"/>
      <c r="F65" s="122"/>
      <c r="G65" s="122"/>
      <c r="H65" s="122"/>
      <c r="I65" s="123"/>
      <c r="J65" s="76"/>
      <c r="K65" s="76"/>
      <c r="L65" s="77"/>
    </row>
    <row r="66" spans="2:12" x14ac:dyDescent="0.2">
      <c r="B66" s="153"/>
      <c r="C66" s="359"/>
      <c r="D66" s="359"/>
      <c r="E66" s="359"/>
      <c r="F66" s="154"/>
      <c r="G66" s="154"/>
      <c r="H66" s="146" t="str">
        <f>IF(F66="","",5*F66+5*G66)</f>
        <v/>
      </c>
      <c r="I66" s="154"/>
      <c r="J66" s="310"/>
      <c r="K66" s="310"/>
      <c r="L66" s="310"/>
    </row>
    <row r="67" spans="2:12" x14ac:dyDescent="0.2">
      <c r="B67" s="155"/>
      <c r="C67" s="359"/>
      <c r="D67" s="359"/>
      <c r="E67" s="359"/>
      <c r="F67" s="179"/>
      <c r="G67" s="179"/>
      <c r="H67" s="146" t="str">
        <f t="shared" ref="H67:H70" si="0">IF(F67="","",5*F67+5*G67)</f>
        <v/>
      </c>
      <c r="I67" s="179"/>
      <c r="J67" s="310"/>
      <c r="K67" s="310"/>
      <c r="L67" s="310"/>
    </row>
    <row r="68" spans="2:12" x14ac:dyDescent="0.2">
      <c r="B68" s="155"/>
      <c r="C68" s="359"/>
      <c r="D68" s="359"/>
      <c r="E68" s="359"/>
      <c r="F68" s="179"/>
      <c r="G68" s="179"/>
      <c r="H68" s="146" t="str">
        <f t="shared" si="0"/>
        <v/>
      </c>
      <c r="I68" s="179"/>
      <c r="J68" s="310"/>
      <c r="K68" s="310"/>
      <c r="L68" s="310"/>
    </row>
    <row r="69" spans="2:12" x14ac:dyDescent="0.2">
      <c r="B69" s="155"/>
      <c r="C69" s="359"/>
      <c r="D69" s="359"/>
      <c r="E69" s="359"/>
      <c r="F69" s="179"/>
      <c r="G69" s="179"/>
      <c r="H69" s="146" t="str">
        <f t="shared" si="0"/>
        <v/>
      </c>
      <c r="I69" s="179"/>
      <c r="J69" s="310"/>
      <c r="K69" s="310"/>
      <c r="L69" s="310"/>
    </row>
    <row r="70" spans="2:12" x14ac:dyDescent="0.2">
      <c r="B70" s="155"/>
      <c r="C70" s="359"/>
      <c r="D70" s="359"/>
      <c r="E70" s="359"/>
      <c r="F70" s="179"/>
      <c r="G70" s="179"/>
      <c r="H70" s="146" t="str">
        <f t="shared" si="0"/>
        <v/>
      </c>
      <c r="I70" s="179"/>
      <c r="J70" s="310"/>
      <c r="K70" s="310"/>
      <c r="L70" s="310"/>
    </row>
    <row r="71" spans="2:12" x14ac:dyDescent="0.2">
      <c r="B71" s="124" t="s">
        <v>802</v>
      </c>
      <c r="C71" s="122"/>
      <c r="D71" s="122"/>
      <c r="E71" s="122"/>
      <c r="F71" s="122"/>
      <c r="G71" s="122"/>
      <c r="H71" s="122"/>
      <c r="I71" s="123"/>
      <c r="J71" s="76"/>
      <c r="K71" s="76"/>
      <c r="L71" s="77"/>
    </row>
    <row r="72" spans="2:12" x14ac:dyDescent="0.2">
      <c r="B72" s="164"/>
      <c r="C72" s="365"/>
      <c r="D72" s="365"/>
      <c r="E72" s="365"/>
      <c r="F72" s="163"/>
      <c r="G72" s="163"/>
      <c r="H72" s="146" t="str">
        <f>IF(F72="","",5*F72+5*G72)</f>
        <v/>
      </c>
      <c r="I72" s="163"/>
      <c r="J72" s="309"/>
      <c r="K72" s="309"/>
      <c r="L72" s="309"/>
    </row>
    <row r="73" spans="2:12" x14ac:dyDescent="0.2">
      <c r="B73" s="165"/>
      <c r="C73" s="365"/>
      <c r="D73" s="365"/>
      <c r="E73" s="365"/>
      <c r="F73" s="178"/>
      <c r="G73" s="178"/>
      <c r="H73" s="146" t="str">
        <f t="shared" ref="H73:H76" si="1">IF(F73="","",5*F73+5*G73)</f>
        <v/>
      </c>
      <c r="I73" s="178"/>
      <c r="J73" s="309"/>
      <c r="K73" s="309"/>
      <c r="L73" s="309"/>
    </row>
    <row r="74" spans="2:12" x14ac:dyDescent="0.2">
      <c r="B74" s="165"/>
      <c r="C74" s="365"/>
      <c r="D74" s="365"/>
      <c r="E74" s="365"/>
      <c r="F74" s="178"/>
      <c r="G74" s="178"/>
      <c r="H74" s="146" t="str">
        <f t="shared" si="1"/>
        <v/>
      </c>
      <c r="I74" s="178"/>
      <c r="J74" s="309"/>
      <c r="K74" s="309"/>
      <c r="L74" s="309"/>
    </row>
    <row r="75" spans="2:12" x14ac:dyDescent="0.2">
      <c r="B75" s="165"/>
      <c r="C75" s="365"/>
      <c r="D75" s="365"/>
      <c r="E75" s="365"/>
      <c r="F75" s="178"/>
      <c r="G75" s="178"/>
      <c r="H75" s="146" t="str">
        <f t="shared" si="1"/>
        <v/>
      </c>
      <c r="I75" s="178"/>
      <c r="J75" s="309"/>
      <c r="K75" s="309"/>
      <c r="L75" s="309"/>
    </row>
    <row r="76" spans="2:12" x14ac:dyDescent="0.2">
      <c r="B76" s="165"/>
      <c r="C76" s="365"/>
      <c r="D76" s="365"/>
      <c r="E76" s="365"/>
      <c r="F76" s="178"/>
      <c r="G76" s="178"/>
      <c r="H76" s="146" t="str">
        <f t="shared" si="1"/>
        <v/>
      </c>
      <c r="I76" s="178"/>
      <c r="J76" s="309"/>
      <c r="K76" s="309"/>
      <c r="L76" s="309"/>
    </row>
    <row r="77" spans="2:12" x14ac:dyDescent="0.2">
      <c r="B77" s="124" t="s">
        <v>630</v>
      </c>
      <c r="C77" s="122"/>
      <c r="D77" s="122"/>
      <c r="E77" s="122"/>
      <c r="F77" s="122"/>
      <c r="G77" s="122"/>
      <c r="H77" s="122"/>
      <c r="I77" s="123"/>
      <c r="J77" s="76"/>
      <c r="K77" s="76"/>
      <c r="L77" s="77"/>
    </row>
    <row r="78" spans="2:12" x14ac:dyDescent="0.2">
      <c r="B78" s="153"/>
      <c r="C78" s="359"/>
      <c r="D78" s="359"/>
      <c r="E78" s="359"/>
      <c r="F78" s="154"/>
      <c r="G78" s="154"/>
      <c r="H78" s="146" t="str">
        <f>IF(F78="","",5*F78+5*G78)</f>
        <v/>
      </c>
      <c r="I78" s="154"/>
      <c r="J78" s="310"/>
      <c r="K78" s="310"/>
      <c r="L78" s="310"/>
    </row>
    <row r="79" spans="2:12" x14ac:dyDescent="0.2">
      <c r="B79" s="155"/>
      <c r="C79" s="359"/>
      <c r="D79" s="359"/>
      <c r="E79" s="359"/>
      <c r="F79" s="179"/>
      <c r="G79" s="179"/>
      <c r="H79" s="146" t="str">
        <f t="shared" ref="H79:H82" si="2">IF(F79="","",5*F79+5*G79)</f>
        <v/>
      </c>
      <c r="I79" s="179"/>
      <c r="J79" s="310"/>
      <c r="K79" s="310"/>
      <c r="L79" s="310"/>
    </row>
    <row r="80" spans="2:12" x14ac:dyDescent="0.2">
      <c r="B80" s="155"/>
      <c r="C80" s="359"/>
      <c r="D80" s="359"/>
      <c r="E80" s="359"/>
      <c r="F80" s="179"/>
      <c r="G80" s="179"/>
      <c r="H80" s="146" t="str">
        <f t="shared" si="2"/>
        <v/>
      </c>
      <c r="I80" s="179"/>
      <c r="J80" s="310"/>
      <c r="K80" s="310"/>
      <c r="L80" s="310"/>
    </row>
    <row r="81" spans="2:14" x14ac:dyDescent="0.2">
      <c r="B81" s="155"/>
      <c r="C81" s="359"/>
      <c r="D81" s="359"/>
      <c r="E81" s="359"/>
      <c r="F81" s="179"/>
      <c r="G81" s="179"/>
      <c r="H81" s="146" t="str">
        <f t="shared" si="2"/>
        <v/>
      </c>
      <c r="I81" s="179"/>
      <c r="J81" s="310"/>
      <c r="K81" s="310"/>
      <c r="L81" s="310"/>
    </row>
    <row r="82" spans="2:14" x14ac:dyDescent="0.2">
      <c r="B82" s="155"/>
      <c r="C82" s="359"/>
      <c r="D82" s="359"/>
      <c r="E82" s="359"/>
      <c r="F82" s="179"/>
      <c r="G82" s="179"/>
      <c r="H82" s="146" t="str">
        <f t="shared" si="2"/>
        <v/>
      </c>
      <c r="I82" s="179"/>
      <c r="J82" s="310"/>
      <c r="K82" s="310"/>
      <c r="L82" s="310"/>
    </row>
    <row r="83" spans="2:14" x14ac:dyDescent="0.2">
      <c r="B83" s="124" t="s">
        <v>801</v>
      </c>
      <c r="C83" s="122"/>
      <c r="D83" s="122"/>
      <c r="E83" s="122"/>
      <c r="F83" s="122"/>
      <c r="G83" s="122"/>
      <c r="H83" s="122"/>
      <c r="I83" s="123"/>
      <c r="J83" s="76"/>
      <c r="K83" s="76"/>
      <c r="L83" s="77"/>
    </row>
    <row r="84" spans="2:14" x14ac:dyDescent="0.2">
      <c r="B84" s="164"/>
      <c r="C84" s="365"/>
      <c r="D84" s="365"/>
      <c r="E84" s="365"/>
      <c r="F84" s="163"/>
      <c r="G84" s="163"/>
      <c r="H84" s="146" t="str">
        <f>IF(F84="","",5*F84+5*G84)</f>
        <v/>
      </c>
      <c r="I84" s="163"/>
      <c r="J84" s="309"/>
      <c r="K84" s="309"/>
      <c r="L84" s="309"/>
    </row>
    <row r="85" spans="2:14" x14ac:dyDescent="0.2">
      <c r="B85" s="165"/>
      <c r="C85" s="365"/>
      <c r="D85" s="365"/>
      <c r="E85" s="365"/>
      <c r="F85" s="178"/>
      <c r="G85" s="178"/>
      <c r="H85" s="146" t="str">
        <f t="shared" ref="H85:H88" si="3">IF(F85="","",5*F85+5*G85)</f>
        <v/>
      </c>
      <c r="I85" s="178"/>
      <c r="J85" s="309"/>
      <c r="K85" s="309"/>
      <c r="L85" s="309"/>
    </row>
    <row r="86" spans="2:14" x14ac:dyDescent="0.2">
      <c r="B86" s="165"/>
      <c r="C86" s="365"/>
      <c r="D86" s="365"/>
      <c r="E86" s="365"/>
      <c r="F86" s="178"/>
      <c r="G86" s="178"/>
      <c r="H86" s="146" t="str">
        <f t="shared" si="3"/>
        <v/>
      </c>
      <c r="I86" s="178"/>
      <c r="J86" s="309"/>
      <c r="K86" s="309"/>
      <c r="L86" s="309"/>
    </row>
    <row r="87" spans="2:14" x14ac:dyDescent="0.2">
      <c r="B87" s="165"/>
      <c r="C87" s="365"/>
      <c r="D87" s="365"/>
      <c r="E87" s="365"/>
      <c r="F87" s="178"/>
      <c r="G87" s="178"/>
      <c r="H87" s="146" t="str">
        <f t="shared" si="3"/>
        <v/>
      </c>
      <c r="I87" s="178"/>
      <c r="J87" s="309"/>
      <c r="K87" s="309"/>
      <c r="L87" s="309"/>
    </row>
    <row r="88" spans="2:14" x14ac:dyDescent="0.2">
      <c r="B88" s="165"/>
      <c r="C88" s="365"/>
      <c r="D88" s="365"/>
      <c r="E88" s="365"/>
      <c r="F88" s="178"/>
      <c r="G88" s="178"/>
      <c r="H88" s="146" t="str">
        <f t="shared" si="3"/>
        <v/>
      </c>
      <c r="I88" s="178"/>
      <c r="J88" s="309"/>
      <c r="K88" s="309"/>
      <c r="L88" s="309"/>
    </row>
    <row r="90" spans="2:14" s="3" customFormat="1" ht="15.75" x14ac:dyDescent="0.2">
      <c r="B90" s="304" t="s">
        <v>885</v>
      </c>
      <c r="C90" s="304"/>
      <c r="D90" s="304"/>
      <c r="E90" s="304"/>
      <c r="F90" s="304"/>
      <c r="G90" s="304"/>
      <c r="H90" s="304"/>
      <c r="I90" s="304"/>
      <c r="J90" s="304"/>
      <c r="K90" s="304"/>
      <c r="L90" s="304"/>
      <c r="M90" s="304"/>
      <c r="N90" s="304"/>
    </row>
    <row r="91" spans="2:14" s="3" customFormat="1" ht="15" x14ac:dyDescent="0.25">
      <c r="B91" s="305" t="s">
        <v>725</v>
      </c>
      <c r="C91" s="305"/>
      <c r="D91" s="305"/>
      <c r="E91" s="305"/>
      <c r="F91" s="305"/>
      <c r="G91" s="305"/>
      <c r="H91" s="305"/>
      <c r="I91" s="305"/>
      <c r="J91" s="305"/>
      <c r="K91" s="305"/>
      <c r="L91" s="305"/>
      <c r="M91" s="305"/>
      <c r="N91" s="305"/>
    </row>
    <row r="92" spans="2:14" s="3" customFormat="1" ht="14.25" x14ac:dyDescent="0.2">
      <c r="B92" s="306" t="s">
        <v>1092</v>
      </c>
      <c r="C92" s="306"/>
      <c r="D92" s="306"/>
      <c r="E92" s="306"/>
      <c r="F92" s="306"/>
      <c r="G92" s="306"/>
      <c r="H92" s="306"/>
      <c r="I92" s="306"/>
      <c r="J92" s="306"/>
      <c r="K92" s="306"/>
      <c r="L92" s="306"/>
      <c r="M92" s="306"/>
      <c r="N92" s="306"/>
    </row>
    <row r="93" spans="2:14" s="3" customFormat="1" ht="14.25" customHeight="1" x14ac:dyDescent="0.2">
      <c r="B93" s="307" t="s">
        <v>93</v>
      </c>
      <c r="C93" s="307"/>
      <c r="D93" s="307"/>
      <c r="E93" s="307"/>
      <c r="F93" s="307"/>
      <c r="G93" s="307"/>
      <c r="H93" s="307"/>
      <c r="I93" s="307"/>
      <c r="J93" s="307"/>
      <c r="K93" s="307"/>
      <c r="L93" s="307"/>
      <c r="M93" s="307"/>
      <c r="N93" s="307"/>
    </row>
    <row r="94" spans="2:14" s="3" customFormat="1" ht="14.25" x14ac:dyDescent="0.2">
      <c r="B94" s="40" t="s">
        <v>607</v>
      </c>
      <c r="C94" s="308" t="s">
        <v>886</v>
      </c>
      <c r="D94" s="308"/>
      <c r="E94" s="308"/>
      <c r="F94" s="308" t="s">
        <v>887</v>
      </c>
      <c r="G94" s="308"/>
      <c r="H94" s="308"/>
      <c r="I94" s="40" t="s">
        <v>888</v>
      </c>
      <c r="J94" s="40" t="s">
        <v>889</v>
      </c>
      <c r="K94" s="40" t="s">
        <v>890</v>
      </c>
      <c r="L94" s="308" t="s">
        <v>891</v>
      </c>
      <c r="M94" s="308"/>
      <c r="N94" s="308"/>
    </row>
    <row r="95" spans="2:14" s="3" customFormat="1" ht="14.25" x14ac:dyDescent="0.2">
      <c r="B95" s="231"/>
      <c r="C95" s="236"/>
      <c r="D95" s="238"/>
      <c r="E95" s="237"/>
      <c r="F95" s="236"/>
      <c r="G95" s="238"/>
      <c r="H95" s="237"/>
      <c r="I95" s="40"/>
      <c r="J95" s="40"/>
      <c r="K95" s="40"/>
      <c r="L95" s="236"/>
      <c r="M95" s="238"/>
      <c r="N95" s="237"/>
    </row>
    <row r="96" spans="2:14" s="3" customFormat="1" ht="38.25" x14ac:dyDescent="0.2">
      <c r="B96" s="356" t="s">
        <v>941</v>
      </c>
      <c r="C96" s="298" t="s">
        <v>942</v>
      </c>
      <c r="D96" s="299"/>
      <c r="E96" s="300"/>
      <c r="F96" s="298" t="s">
        <v>943</v>
      </c>
      <c r="G96" s="299"/>
      <c r="H96" s="300"/>
      <c r="I96" s="229" t="s">
        <v>927</v>
      </c>
      <c r="J96" s="229" t="s">
        <v>944</v>
      </c>
      <c r="K96" s="135"/>
      <c r="L96" s="301"/>
      <c r="M96" s="302"/>
      <c r="N96" s="303"/>
    </row>
    <row r="97" spans="2:14" s="3" customFormat="1" ht="38.25" x14ac:dyDescent="0.2">
      <c r="B97" s="357"/>
      <c r="C97" s="298" t="s">
        <v>945</v>
      </c>
      <c r="D97" s="299"/>
      <c r="E97" s="300"/>
      <c r="F97" s="298" t="s">
        <v>946</v>
      </c>
      <c r="G97" s="299"/>
      <c r="H97" s="300"/>
      <c r="I97" s="229" t="s">
        <v>927</v>
      </c>
      <c r="J97" s="229" t="s">
        <v>947</v>
      </c>
      <c r="K97" s="135"/>
      <c r="L97" s="301"/>
      <c r="M97" s="302"/>
      <c r="N97" s="303"/>
    </row>
    <row r="98" spans="2:14" s="3" customFormat="1" ht="51" x14ac:dyDescent="0.2">
      <c r="B98" s="357"/>
      <c r="C98" s="298" t="s">
        <v>948</v>
      </c>
      <c r="D98" s="299"/>
      <c r="E98" s="300"/>
      <c r="F98" s="298" t="s">
        <v>949</v>
      </c>
      <c r="G98" s="299"/>
      <c r="H98" s="300"/>
      <c r="I98" s="229" t="s">
        <v>927</v>
      </c>
      <c r="J98" s="229" t="s">
        <v>950</v>
      </c>
      <c r="K98" s="135"/>
      <c r="L98" s="301"/>
      <c r="M98" s="302"/>
      <c r="N98" s="303"/>
    </row>
    <row r="99" spans="2:14" s="3" customFormat="1" ht="38.25" x14ac:dyDescent="0.2">
      <c r="B99" s="358"/>
      <c r="C99" s="298" t="s">
        <v>951</v>
      </c>
      <c r="D99" s="299"/>
      <c r="E99" s="300"/>
      <c r="F99" s="298" t="s">
        <v>952</v>
      </c>
      <c r="G99" s="299"/>
      <c r="H99" s="300"/>
      <c r="I99" s="229" t="s">
        <v>927</v>
      </c>
      <c r="J99" s="229" t="s">
        <v>930</v>
      </c>
      <c r="K99" s="135"/>
      <c r="L99" s="301"/>
      <c r="M99" s="302"/>
      <c r="N99" s="303"/>
    </row>
    <row r="100" spans="2:14" s="3" customFormat="1" ht="38.25" x14ac:dyDescent="0.2">
      <c r="B100" s="356" t="s">
        <v>953</v>
      </c>
      <c r="C100" s="298" t="s">
        <v>954</v>
      </c>
      <c r="D100" s="299"/>
      <c r="E100" s="300"/>
      <c r="F100" s="298" t="s">
        <v>952</v>
      </c>
      <c r="G100" s="299"/>
      <c r="H100" s="300"/>
      <c r="I100" s="229" t="s">
        <v>927</v>
      </c>
      <c r="J100" s="229" t="s">
        <v>930</v>
      </c>
      <c r="K100" s="135"/>
      <c r="L100" s="301"/>
      <c r="M100" s="302"/>
      <c r="N100" s="303"/>
    </row>
    <row r="101" spans="2:14" s="3" customFormat="1" ht="38.25" x14ac:dyDescent="0.2">
      <c r="B101" s="358"/>
      <c r="C101" s="298" t="s">
        <v>1128</v>
      </c>
      <c r="D101" s="299"/>
      <c r="E101" s="300"/>
      <c r="F101" s="298" t="s">
        <v>955</v>
      </c>
      <c r="G101" s="299"/>
      <c r="H101" s="300"/>
      <c r="I101" s="229" t="s">
        <v>927</v>
      </c>
      <c r="J101" s="229" t="s">
        <v>930</v>
      </c>
      <c r="K101" s="135"/>
      <c r="L101" s="301"/>
      <c r="M101" s="302"/>
      <c r="N101" s="303"/>
    </row>
    <row r="102" spans="2:14" s="3" customFormat="1" ht="63.75" x14ac:dyDescent="0.2">
      <c r="B102" s="356" t="s">
        <v>956</v>
      </c>
      <c r="C102" s="298" t="s">
        <v>957</v>
      </c>
      <c r="D102" s="299"/>
      <c r="E102" s="300"/>
      <c r="F102" s="298" t="s">
        <v>958</v>
      </c>
      <c r="G102" s="299"/>
      <c r="H102" s="300"/>
      <c r="I102" s="229" t="s">
        <v>959</v>
      </c>
      <c r="J102" s="229" t="s">
        <v>947</v>
      </c>
      <c r="K102" s="135"/>
      <c r="L102" s="301"/>
      <c r="M102" s="302"/>
      <c r="N102" s="303"/>
    </row>
    <row r="103" spans="2:14" s="3" customFormat="1" ht="51" x14ac:dyDescent="0.2">
      <c r="B103" s="357"/>
      <c r="C103" s="298" t="s">
        <v>960</v>
      </c>
      <c r="D103" s="299"/>
      <c r="E103" s="300"/>
      <c r="F103" s="298" t="s">
        <v>961</v>
      </c>
      <c r="G103" s="299"/>
      <c r="H103" s="300"/>
      <c r="I103" s="229" t="s">
        <v>962</v>
      </c>
      <c r="J103" s="229" t="s">
        <v>930</v>
      </c>
      <c r="K103" s="135"/>
      <c r="L103" s="301"/>
      <c r="M103" s="302"/>
      <c r="N103" s="303"/>
    </row>
    <row r="104" spans="2:14" s="3" customFormat="1" ht="51" x14ac:dyDescent="0.2">
      <c r="B104" s="357"/>
      <c r="C104" s="298" t="s">
        <v>963</v>
      </c>
      <c r="D104" s="299"/>
      <c r="E104" s="300"/>
      <c r="F104" s="298" t="s">
        <v>964</v>
      </c>
      <c r="G104" s="299"/>
      <c r="H104" s="300"/>
      <c r="I104" s="229" t="s">
        <v>962</v>
      </c>
      <c r="J104" s="229" t="s">
        <v>947</v>
      </c>
      <c r="K104" s="135"/>
      <c r="L104" s="301"/>
      <c r="M104" s="302"/>
      <c r="N104" s="303"/>
    </row>
    <row r="105" spans="2:14" s="3" customFormat="1" ht="51" x14ac:dyDescent="0.2">
      <c r="B105" s="358"/>
      <c r="C105" s="298" t="s">
        <v>965</v>
      </c>
      <c r="D105" s="299"/>
      <c r="E105" s="300"/>
      <c r="F105" s="298" t="s">
        <v>966</v>
      </c>
      <c r="G105" s="299"/>
      <c r="H105" s="300"/>
      <c r="I105" s="229" t="s">
        <v>962</v>
      </c>
      <c r="J105" s="229" t="s">
        <v>947</v>
      </c>
      <c r="K105" s="135"/>
      <c r="L105" s="301"/>
      <c r="M105" s="302"/>
      <c r="N105" s="303"/>
    </row>
    <row r="106" spans="2:14" s="3" customFormat="1" ht="51" x14ac:dyDescent="0.2">
      <c r="B106" s="229" t="s">
        <v>967</v>
      </c>
      <c r="C106" s="298" t="s">
        <v>968</v>
      </c>
      <c r="D106" s="299"/>
      <c r="E106" s="300"/>
      <c r="F106" s="298" t="s">
        <v>969</v>
      </c>
      <c r="G106" s="299"/>
      <c r="H106" s="300"/>
      <c r="I106" s="229" t="s">
        <v>929</v>
      </c>
      <c r="J106" s="229" t="s">
        <v>930</v>
      </c>
      <c r="K106" s="135"/>
      <c r="L106" s="301"/>
      <c r="M106" s="302"/>
      <c r="N106" s="303"/>
    </row>
    <row r="107" spans="2:14" s="3" customFormat="1" ht="51" x14ac:dyDescent="0.2">
      <c r="B107" s="229" t="s">
        <v>584</v>
      </c>
      <c r="C107" s="298" t="s">
        <v>970</v>
      </c>
      <c r="D107" s="299"/>
      <c r="E107" s="300"/>
      <c r="F107" s="298" t="s">
        <v>971</v>
      </c>
      <c r="G107" s="299"/>
      <c r="H107" s="300"/>
      <c r="I107" s="229" t="s">
        <v>929</v>
      </c>
      <c r="J107" s="229" t="s">
        <v>930</v>
      </c>
      <c r="K107" s="135"/>
      <c r="L107" s="301"/>
      <c r="M107" s="302"/>
      <c r="N107" s="303"/>
    </row>
  </sheetData>
  <sheetProtection algorithmName="SHA-512" hashValue="FAwEFpZc6j3mML60n2v2l0Ci5G+rgSE9Df0V+EBif2ENMjBgcOKKOokhwKqrsqkk6byBm2ef+BucCZsZUwRzVQ==" saltValue="88LReOciS8ZdvNLjIEbH3A==" spinCount="100000" sheet="1" formatColumns="0" formatRows="0" insertRows="0"/>
  <mergeCells count="157">
    <mergeCell ref="B100:B101"/>
    <mergeCell ref="B102:B105"/>
    <mergeCell ref="C102:E102"/>
    <mergeCell ref="F102:H102"/>
    <mergeCell ref="L102:N102"/>
    <mergeCell ref="C103:E103"/>
    <mergeCell ref="F103:H103"/>
    <mergeCell ref="L103:N103"/>
    <mergeCell ref="C104:E104"/>
    <mergeCell ref="F104:H104"/>
    <mergeCell ref="L104:N104"/>
    <mergeCell ref="C105:E105"/>
    <mergeCell ref="F105:H105"/>
    <mergeCell ref="L105:N105"/>
    <mergeCell ref="C107:E107"/>
    <mergeCell ref="F107:H107"/>
    <mergeCell ref="L107:N107"/>
    <mergeCell ref="C100:E100"/>
    <mergeCell ref="F100:H100"/>
    <mergeCell ref="L100:N100"/>
    <mergeCell ref="C101:E101"/>
    <mergeCell ref="F101:H101"/>
    <mergeCell ref="L101:N101"/>
    <mergeCell ref="C106:E106"/>
    <mergeCell ref="F106:H106"/>
    <mergeCell ref="L106:N106"/>
    <mergeCell ref="C81:E81"/>
    <mergeCell ref="C82:E82"/>
    <mergeCell ref="C84:E84"/>
    <mergeCell ref="C85:E85"/>
    <mergeCell ref="C86:E86"/>
    <mergeCell ref="C87:E87"/>
    <mergeCell ref="C88:E88"/>
    <mergeCell ref="C70:E70"/>
    <mergeCell ref="C72:E72"/>
    <mergeCell ref="C73:E73"/>
    <mergeCell ref="C74:E74"/>
    <mergeCell ref="C75:E75"/>
    <mergeCell ref="C76:E76"/>
    <mergeCell ref="C78:E78"/>
    <mergeCell ref="C79:E79"/>
    <mergeCell ref="C80:E80"/>
    <mergeCell ref="B3:M3"/>
    <mergeCell ref="B2:M2"/>
    <mergeCell ref="C63:E64"/>
    <mergeCell ref="I63:I64"/>
    <mergeCell ref="B35:B36"/>
    <mergeCell ref="D35:D36"/>
    <mergeCell ref="E35:E36"/>
    <mergeCell ref="F35:F36"/>
    <mergeCell ref="G35:G36"/>
    <mergeCell ref="B63:B64"/>
    <mergeCell ref="F63:F64"/>
    <mergeCell ref="G63:G64"/>
    <mergeCell ref="H63:H64"/>
    <mergeCell ref="I7:I8"/>
    <mergeCell ref="J7:J8"/>
    <mergeCell ref="I35:I36"/>
    <mergeCell ref="J35:J36"/>
    <mergeCell ref="H35:H36"/>
    <mergeCell ref="K13:M13"/>
    <mergeCell ref="B7:B8"/>
    <mergeCell ref="D7:D8"/>
    <mergeCell ref="E7:E8"/>
    <mergeCell ref="F7:F8"/>
    <mergeCell ref="G7:G8"/>
    <mergeCell ref="H7:H8"/>
    <mergeCell ref="B6:M6"/>
    <mergeCell ref="B4:M4"/>
    <mergeCell ref="K32:M32"/>
    <mergeCell ref="K7:M8"/>
    <mergeCell ref="K35:M36"/>
    <mergeCell ref="K38:M38"/>
    <mergeCell ref="K39:M39"/>
    <mergeCell ref="B34:M34"/>
    <mergeCell ref="K26:M26"/>
    <mergeCell ref="K28:M28"/>
    <mergeCell ref="K29:M29"/>
    <mergeCell ref="K30:M30"/>
    <mergeCell ref="K31:M31"/>
    <mergeCell ref="K20:M20"/>
    <mergeCell ref="K22:M22"/>
    <mergeCell ref="K23:M23"/>
    <mergeCell ref="K24:M24"/>
    <mergeCell ref="K25:M25"/>
    <mergeCell ref="K14:M14"/>
    <mergeCell ref="K16:M16"/>
    <mergeCell ref="K17:M17"/>
    <mergeCell ref="K18:M18"/>
    <mergeCell ref="K19:M19"/>
    <mergeCell ref="K10:M10"/>
    <mergeCell ref="K11:M11"/>
    <mergeCell ref="K12:M12"/>
    <mergeCell ref="K46:M46"/>
    <mergeCell ref="K47:M47"/>
    <mergeCell ref="K48:M48"/>
    <mergeCell ref="K50:M50"/>
    <mergeCell ref="K51:M51"/>
    <mergeCell ref="K40:M40"/>
    <mergeCell ref="K41:M41"/>
    <mergeCell ref="K42:M42"/>
    <mergeCell ref="K44:M44"/>
    <mergeCell ref="K45:M45"/>
    <mergeCell ref="K58:M58"/>
    <mergeCell ref="K59:M59"/>
    <mergeCell ref="K60:M60"/>
    <mergeCell ref="J63:L64"/>
    <mergeCell ref="J66:L66"/>
    <mergeCell ref="K52:M52"/>
    <mergeCell ref="K53:M53"/>
    <mergeCell ref="K54:M54"/>
    <mergeCell ref="K56:M56"/>
    <mergeCell ref="K57:M57"/>
    <mergeCell ref="J85:L85"/>
    <mergeCell ref="J86:L86"/>
    <mergeCell ref="J87:L87"/>
    <mergeCell ref="J88:L88"/>
    <mergeCell ref="B62:L62"/>
    <mergeCell ref="J79:L79"/>
    <mergeCell ref="J80:L80"/>
    <mergeCell ref="J81:L81"/>
    <mergeCell ref="J82:L82"/>
    <mergeCell ref="J84:L84"/>
    <mergeCell ref="J73:L73"/>
    <mergeCell ref="J74:L74"/>
    <mergeCell ref="J75:L75"/>
    <mergeCell ref="J76:L76"/>
    <mergeCell ref="J78:L78"/>
    <mergeCell ref="J67:L67"/>
    <mergeCell ref="J68:L68"/>
    <mergeCell ref="J69:L69"/>
    <mergeCell ref="J70:L70"/>
    <mergeCell ref="J72:L72"/>
    <mergeCell ref="C66:E66"/>
    <mergeCell ref="C67:E67"/>
    <mergeCell ref="C68:E68"/>
    <mergeCell ref="C69:E69"/>
    <mergeCell ref="B90:N90"/>
    <mergeCell ref="B91:N91"/>
    <mergeCell ref="B92:N92"/>
    <mergeCell ref="B93:N93"/>
    <mergeCell ref="C94:E94"/>
    <mergeCell ref="F94:H94"/>
    <mergeCell ref="L94:N94"/>
    <mergeCell ref="C96:E96"/>
    <mergeCell ref="F96:H96"/>
    <mergeCell ref="L96:N96"/>
    <mergeCell ref="C97:E97"/>
    <mergeCell ref="F97:H97"/>
    <mergeCell ref="L97:N97"/>
    <mergeCell ref="C98:E98"/>
    <mergeCell ref="F98:H98"/>
    <mergeCell ref="L98:N98"/>
    <mergeCell ref="B96:B99"/>
    <mergeCell ref="C99:E99"/>
    <mergeCell ref="F99:H99"/>
    <mergeCell ref="L99:N99"/>
  </mergeCells>
  <conditionalFormatting sqref="K96:K107">
    <cfRule type="expression" dxfId="26" priority="2">
      <formula>K96="Pass"</formula>
    </cfRule>
  </conditionalFormatting>
  <conditionalFormatting sqref="L96:N107">
    <cfRule type="expression" dxfId="25" priority="1">
      <formula>K96="Pass"</formula>
    </cfRule>
  </conditionalFormatting>
  <dataValidations count="1">
    <dataValidation type="list" allowBlank="1" showInputMessage="1" showErrorMessage="1" sqref="K96:K107" xr:uid="{1B459509-2787-4EB7-BC2D-A0AB52333E0A}">
      <formula1>"Pass,Fail,NA,Not Inspected"</formula1>
    </dataValidation>
  </dataValidation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87669947-86C2-4CDE-9CB5-93126B9BCBDB}">
          <x14:formula1>
            <xm:f>'Data Validation'!$K$120:$K$122</xm:f>
          </x14:formula1>
          <xm:sqref>E28:E32 E22:E26 E56:E60 E50:E54 E10:E14 E38:E42 E44:E48 E16:E20</xm:sqref>
        </x14:dataValidation>
        <x14:dataValidation type="list" allowBlank="1" showInputMessage="1" showErrorMessage="1" xr:uid="{B298DDF7-85DA-4780-8637-F43409229F36}">
          <x14:formula1>
            <xm:f>'Data Validation'!$J$120:$J$124</xm:f>
          </x14:formula1>
          <xm:sqref>I28:I32 I50:I54 I56:I60 I10:I14 I38:I42 I44:I48 I16:I20 I22:I26</xm:sqref>
        </x14:dataValidation>
        <x14:dataValidation type="list" allowBlank="1" showInputMessage="1" showErrorMessage="1" xr:uid="{6F3E597E-1809-48AC-82F4-37AAB445A375}">
          <x14:formula1>
            <xm:f>'Data Validation'!$L$120:$L$121</xm:f>
          </x14:formula1>
          <xm:sqref>F10:F14 J28:J32 F28:F32 J38:J42 F16:F20 J56:J60 F56:F60 J10:J14 F50:F54 F38:F42 F44:F48 J44:J48 J50:J54 J16:J20 J22:J26 F22:F26</xm:sqref>
        </x14:dataValidation>
        <x14:dataValidation type="list" allowBlank="1" showInputMessage="1" showErrorMessage="1" xr:uid="{D076B12A-EA0B-4066-9754-EE03D7F8B488}">
          <x14:formula1>
            <xm:f>'Data Validation'!$M$120:$M$122</xm:f>
          </x14:formula1>
          <xm:sqref>G28:G32 G22:G26 G56:G60 G50:G54 G10:G14 G38:G42 G44:G48 G16:G20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5633-A8F2-4E8B-B1EC-4FB820FE7BA0}">
  <sheetPr codeName="Sheet11">
    <tabColor theme="4" tint="0.39997558519241921"/>
  </sheetPr>
  <dimension ref="A2:S30"/>
  <sheetViews>
    <sheetView showGridLines="0" zoomScaleNormal="100" workbookViewId="0"/>
  </sheetViews>
  <sheetFormatPr defaultColWidth="9.140625" defaultRowHeight="14.25" x14ac:dyDescent="0.2"/>
  <cols>
    <col min="1" max="1" width="3.42578125" style="3" customWidth="1"/>
    <col min="2" max="2" width="23.85546875" style="3" bestFit="1" customWidth="1"/>
    <col min="3" max="3" width="18" style="3" customWidth="1"/>
    <col min="4" max="5" width="13.42578125" style="3" bestFit="1" customWidth="1"/>
    <col min="6" max="6" width="11" style="3" bestFit="1" customWidth="1"/>
    <col min="7" max="7" width="14" style="3" customWidth="1"/>
    <col min="8" max="9" width="17.140625" style="3" customWidth="1"/>
    <col min="10" max="10" width="16" style="3" bestFit="1" customWidth="1"/>
    <col min="11" max="11" width="15.42578125" style="3" customWidth="1"/>
    <col min="12" max="12" width="15.140625" style="3" customWidth="1"/>
    <col min="13" max="13" width="18.5703125" style="3" customWidth="1"/>
    <col min="14" max="14" width="8" style="3" bestFit="1" customWidth="1"/>
    <col min="15" max="16" width="10.7109375" style="3" customWidth="1"/>
    <col min="17" max="17" width="17.42578125" style="3" customWidth="1"/>
    <col min="18" max="18" width="18.140625" style="3" customWidth="1"/>
    <col min="19" max="23" width="16.42578125" style="3" customWidth="1"/>
    <col min="24" max="24" width="18.85546875" style="3" customWidth="1"/>
    <col min="25" max="28" width="12.85546875" style="3" customWidth="1"/>
    <col min="29" max="30" width="15.42578125" style="3" customWidth="1"/>
    <col min="31" max="31" width="33.28515625" style="3" customWidth="1"/>
    <col min="32" max="16384" width="9.140625" style="3"/>
  </cols>
  <sheetData>
    <row r="2" spans="1:19" s="10" customFormat="1" ht="23.25" x14ac:dyDescent="0.2">
      <c r="A2" s="11"/>
      <c r="B2" s="366" t="s">
        <v>753</v>
      </c>
      <c r="C2" s="367"/>
      <c r="D2" s="367"/>
      <c r="E2" s="367"/>
      <c r="F2" s="367"/>
      <c r="G2" s="367"/>
      <c r="H2" s="367"/>
      <c r="I2" s="367"/>
      <c r="J2" s="367"/>
      <c r="K2" s="367"/>
      <c r="L2" s="367"/>
      <c r="M2" s="367"/>
      <c r="N2" s="367"/>
      <c r="O2" s="367"/>
      <c r="P2" s="20"/>
      <c r="Q2" s="19"/>
    </row>
    <row r="3" spans="1:19" ht="16.5" customHeight="1" x14ac:dyDescent="0.25">
      <c r="A3" s="4"/>
      <c r="B3" s="279" t="s">
        <v>725</v>
      </c>
      <c r="C3" s="280"/>
      <c r="D3" s="280"/>
      <c r="E3" s="280"/>
      <c r="F3" s="280"/>
      <c r="G3" s="280"/>
      <c r="H3" s="280"/>
      <c r="I3" s="280"/>
      <c r="J3" s="280"/>
      <c r="K3" s="280"/>
      <c r="L3" s="280"/>
      <c r="M3" s="280"/>
      <c r="N3" s="280"/>
      <c r="O3" s="281"/>
      <c r="P3" s="20"/>
      <c r="Q3" s="19"/>
      <c r="R3" s="10"/>
      <c r="S3" s="10"/>
    </row>
    <row r="4" spans="1:19" ht="15" customHeight="1" x14ac:dyDescent="0.2">
      <c r="A4" s="4"/>
      <c r="B4" s="368" t="s">
        <v>746</v>
      </c>
      <c r="C4" s="277"/>
      <c r="D4" s="277"/>
      <c r="E4" s="277"/>
      <c r="F4" s="277"/>
      <c r="G4" s="277"/>
      <c r="H4" s="277"/>
      <c r="I4" s="277"/>
      <c r="J4" s="277"/>
      <c r="K4" s="277"/>
      <c r="L4" s="277"/>
      <c r="M4" s="277"/>
      <c r="N4" s="277"/>
      <c r="O4" s="278"/>
      <c r="P4" s="88"/>
      <c r="Q4" s="89"/>
      <c r="R4" s="89"/>
      <c r="S4" s="89"/>
    </row>
    <row r="6" spans="1:19" s="10" customFormat="1" ht="22.9" customHeight="1" x14ac:dyDescent="0.2">
      <c r="A6" s="11"/>
      <c r="B6" s="371" t="s">
        <v>703</v>
      </c>
      <c r="C6" s="372"/>
      <c r="D6" s="372"/>
      <c r="E6" s="372"/>
      <c r="F6" s="372"/>
      <c r="G6" s="372"/>
      <c r="H6" s="372"/>
      <c r="I6" s="372"/>
      <c r="J6" s="372"/>
      <c r="K6" s="372"/>
      <c r="L6" s="372"/>
      <c r="M6" s="372"/>
      <c r="N6" s="372"/>
      <c r="O6" s="372"/>
      <c r="P6" s="20"/>
      <c r="Q6" s="19"/>
    </row>
    <row r="7" spans="1:19" s="89" customFormat="1" ht="12" customHeight="1" x14ac:dyDescent="0.2">
      <c r="A7" s="87"/>
      <c r="B7" s="361" t="s">
        <v>693</v>
      </c>
      <c r="C7" s="369" t="s">
        <v>94</v>
      </c>
      <c r="D7" s="361" t="s">
        <v>96</v>
      </c>
      <c r="E7" s="369" t="s">
        <v>167</v>
      </c>
      <c r="F7" s="361" t="s">
        <v>243</v>
      </c>
      <c r="G7" s="361" t="s">
        <v>229</v>
      </c>
      <c r="H7" s="361" t="s">
        <v>228</v>
      </c>
      <c r="I7" s="361" t="s">
        <v>268</v>
      </c>
      <c r="J7" s="361" t="s">
        <v>527</v>
      </c>
      <c r="K7" s="361" t="s">
        <v>168</v>
      </c>
      <c r="L7" s="373" t="s">
        <v>104</v>
      </c>
      <c r="M7" s="373"/>
      <c r="N7" s="373"/>
      <c r="O7" s="344"/>
      <c r="P7" s="88"/>
    </row>
    <row r="8" spans="1:19" s="89" customFormat="1" ht="18" customHeight="1" x14ac:dyDescent="0.2">
      <c r="A8" s="87"/>
      <c r="B8" s="364"/>
      <c r="C8" s="370"/>
      <c r="D8" s="364"/>
      <c r="E8" s="370"/>
      <c r="F8" s="364"/>
      <c r="G8" s="364"/>
      <c r="H8" s="364"/>
      <c r="I8" s="364"/>
      <c r="J8" s="364"/>
      <c r="K8" s="364"/>
      <c r="L8" s="373"/>
      <c r="M8" s="373"/>
      <c r="N8" s="373"/>
      <c r="O8" s="373"/>
    </row>
    <row r="9" spans="1:19" s="6" customFormat="1" ht="24" x14ac:dyDescent="0.2">
      <c r="A9" s="8" t="s">
        <v>225</v>
      </c>
      <c r="B9" s="105" t="s">
        <v>262</v>
      </c>
      <c r="C9" s="12" t="str">
        <f>IF('General Project Info'!C58="","",IF('General Project Info'!C58='Data Validation'!$I$14,'General Project Info'!D58,'General Project Info'!C58))</f>
        <v/>
      </c>
      <c r="D9" s="13" t="str">
        <f>IF('General Project Info'!C60="","",'General Project Info'!C60)</f>
        <v/>
      </c>
      <c r="E9" s="12" t="str">
        <f>IF('General Project Info'!C61="","",IF('General Project Info'!C61='Data Validation'!$I$14,'General Project Info'!D61,'General Project Info'!C61))</f>
        <v/>
      </c>
      <c r="F9" s="12" t="str">
        <f>IF('General Project Info'!C57="","",IF('General Project Info'!C57='Data Validation'!$I$14,'General Project Info'!D57,'General Project Info'!C57))</f>
        <v/>
      </c>
      <c r="G9" s="166"/>
      <c r="H9" s="21"/>
      <c r="I9" s="22"/>
      <c r="J9" s="12" t="str">
        <f>IF('General Project Info'!C63="","",IF('General Project Info'!C63='Data Validation'!$I$14,'General Project Info'!D63,'General Project Info'!C63))</f>
        <v/>
      </c>
      <c r="K9" s="12" t="str">
        <f>IF('General Project Info'!C62="","",IF('General Project Info'!C62='Data Validation'!$I$14,'General Project Info'!D62,'General Project Info'!C62))</f>
        <v/>
      </c>
      <c r="L9" s="375"/>
      <c r="M9" s="375"/>
      <c r="N9" s="375"/>
      <c r="O9" s="375"/>
    </row>
    <row r="10" spans="1:19" s="6" customFormat="1" ht="24" x14ac:dyDescent="0.2">
      <c r="A10" s="8" t="s">
        <v>225</v>
      </c>
      <c r="B10" s="105" t="s">
        <v>261</v>
      </c>
      <c r="C10" s="12" t="str">
        <f>IF('General Project Info'!C66="","",IF('General Project Info'!C66='Data Validation'!$I$14,'General Project Info'!D66,'General Project Info'!C66))</f>
        <v/>
      </c>
      <c r="D10" s="13" t="str">
        <f>IF('General Project Info'!C68="","",'General Project Info'!C68)</f>
        <v/>
      </c>
      <c r="E10" s="12" t="str">
        <f>IF('General Project Info'!C69="","",IF('General Project Info'!C69='Data Validation'!$I$14,'General Project Info'!D69,'General Project Info'!C69))</f>
        <v/>
      </c>
      <c r="F10" s="12" t="str">
        <f>IF('General Project Info'!C65="","",IF('General Project Info'!C65='Data Validation'!$I$14,'General Project Info'!D65,'General Project Info'!C65))</f>
        <v/>
      </c>
      <c r="G10" s="166"/>
      <c r="H10" s="21"/>
      <c r="I10" s="22"/>
      <c r="J10" s="12" t="str">
        <f>IF('General Project Info'!C71="","",IF('General Project Info'!C71='Data Validation'!$I$14,'General Project Info'!D71,'General Project Info'!C71))</f>
        <v/>
      </c>
      <c r="K10" s="12" t="str">
        <f>IF('General Project Info'!C70="","",IF('General Project Info'!C70='Data Validation'!$I$14,'General Project Info'!D70,'General Project Info'!C70))</f>
        <v/>
      </c>
      <c r="L10" s="375"/>
      <c r="M10" s="375"/>
      <c r="N10" s="375"/>
      <c r="O10" s="375"/>
    </row>
    <row r="11" spans="1:19" s="89" customFormat="1" ht="25.5" x14ac:dyDescent="0.2">
      <c r="A11" s="87"/>
      <c r="B11" s="42" t="s">
        <v>259</v>
      </c>
      <c r="C11" s="42" t="s">
        <v>94</v>
      </c>
      <c r="D11" s="90" t="s">
        <v>96</v>
      </c>
      <c r="E11" s="42" t="s">
        <v>167</v>
      </c>
      <c r="F11" s="42" t="s">
        <v>243</v>
      </c>
      <c r="G11" s="42" t="s">
        <v>229</v>
      </c>
      <c r="H11" s="42" t="s">
        <v>228</v>
      </c>
      <c r="I11" s="42" t="s">
        <v>527</v>
      </c>
      <c r="J11" s="373" t="s">
        <v>104</v>
      </c>
      <c r="K11" s="373"/>
      <c r="L11" s="373"/>
      <c r="M11" s="373"/>
      <c r="N11" s="373"/>
      <c r="O11" s="373"/>
    </row>
    <row r="12" spans="1:19" s="6" customFormat="1" ht="24" x14ac:dyDescent="0.2">
      <c r="A12" s="8" t="s">
        <v>225</v>
      </c>
      <c r="B12" s="105" t="s">
        <v>257</v>
      </c>
      <c r="C12" s="12" t="str">
        <f>IF('General Project Info'!C75="","",IF('General Project Info'!C75='Data Validation'!$I$14,'General Project Info'!D75,'General Project Info'!C75))</f>
        <v/>
      </c>
      <c r="D12" s="13" t="str">
        <f>IF('General Project Info'!C76="","",'General Project Info'!C76)</f>
        <v/>
      </c>
      <c r="E12" s="12" t="str">
        <f>IF('General Project Info'!C77="","",IF('General Project Info'!C77='Data Validation'!$I$14,'General Project Info'!D77,'General Project Info'!C77))</f>
        <v/>
      </c>
      <c r="F12" s="12" t="str">
        <f>IF('General Project Info'!C74="","",IF('General Project Info'!C74='Data Validation'!$I$14,'General Project Info'!D74,'General Project Info'!C74))</f>
        <v/>
      </c>
      <c r="G12" s="166"/>
      <c r="H12" s="21"/>
      <c r="I12" s="12" t="str">
        <f>IF('General Project Info'!C79="","",'General Project Info'!C79)</f>
        <v/>
      </c>
      <c r="J12" s="374"/>
      <c r="K12" s="374"/>
      <c r="L12" s="374"/>
      <c r="M12" s="374"/>
      <c r="N12" s="374"/>
      <c r="O12" s="374"/>
    </row>
    <row r="13" spans="1:19" s="6" customFormat="1" ht="24" x14ac:dyDescent="0.2">
      <c r="A13" s="8" t="s">
        <v>225</v>
      </c>
      <c r="B13" s="105" t="s">
        <v>256</v>
      </c>
      <c r="C13" s="12" t="str">
        <f>IF('General Project Info'!C83="","",IF('General Project Info'!C83='Data Validation'!$I$14,'General Project Info'!D83,'General Project Info'!C83))</f>
        <v/>
      </c>
      <c r="D13" s="13" t="str">
        <f>IF('General Project Info'!C84="","",'General Project Info'!C84)</f>
        <v/>
      </c>
      <c r="E13" s="12" t="str">
        <f>IF('General Project Info'!C85="","",IF('General Project Info'!C85='Data Validation'!$I$14,'General Project Info'!D85,'General Project Info'!C85))</f>
        <v/>
      </c>
      <c r="F13" s="12" t="str">
        <f>IF('General Project Info'!C82="","",IF('General Project Info'!C82='Data Validation'!$I$14,'General Project Info'!D82,'General Project Info'!C82))</f>
        <v/>
      </c>
      <c r="G13" s="166"/>
      <c r="H13" s="21"/>
      <c r="I13" s="12" t="str">
        <f>IF('General Project Info'!C87="","",'General Project Info'!C87)</f>
        <v/>
      </c>
      <c r="J13" s="374"/>
      <c r="K13" s="374"/>
      <c r="L13" s="374"/>
      <c r="M13" s="374"/>
      <c r="N13" s="374"/>
      <c r="O13" s="374"/>
    </row>
    <row r="15" spans="1:19" s="24" customFormat="1" ht="23.25" customHeight="1" x14ac:dyDescent="0.25">
      <c r="B15" s="199" t="s">
        <v>705</v>
      </c>
      <c r="C15" s="200"/>
      <c r="D15" s="200"/>
      <c r="E15" s="200"/>
      <c r="F15" s="200"/>
      <c r="G15" s="200"/>
      <c r="H15" s="200"/>
      <c r="I15" s="200"/>
      <c r="J15" s="200"/>
      <c r="K15" s="200"/>
      <c r="L15" s="200"/>
      <c r="M15" s="200"/>
      <c r="N15" s="200"/>
      <c r="O15" s="200"/>
      <c r="P15" s="200"/>
      <c r="Q15" s="200"/>
      <c r="R15" s="200"/>
      <c r="S15" s="201"/>
    </row>
    <row r="16" spans="1:19" s="92" customFormat="1" ht="20.45" customHeight="1" x14ac:dyDescent="0.25">
      <c r="A16" s="91"/>
      <c r="B16" s="373" t="s">
        <v>255</v>
      </c>
      <c r="C16" s="361" t="s">
        <v>94</v>
      </c>
      <c r="D16" s="361" t="s">
        <v>167</v>
      </c>
      <c r="E16" s="373" t="s">
        <v>254</v>
      </c>
      <c r="F16" s="373"/>
      <c r="G16" s="373"/>
      <c r="H16" s="373"/>
      <c r="I16" s="373"/>
      <c r="J16" s="373"/>
      <c r="K16" s="373"/>
      <c r="L16" s="373"/>
      <c r="M16" s="373" t="s">
        <v>253</v>
      </c>
      <c r="N16" s="373"/>
      <c r="O16" s="373"/>
      <c r="P16" s="373"/>
      <c r="Q16" s="361" t="s">
        <v>697</v>
      </c>
      <c r="R16" s="361" t="s">
        <v>855</v>
      </c>
      <c r="S16" s="361" t="s">
        <v>104</v>
      </c>
    </row>
    <row r="17" spans="1:19" s="92" customFormat="1" ht="41.25" customHeight="1" x14ac:dyDescent="0.25">
      <c r="A17" s="91"/>
      <c r="B17" s="373"/>
      <c r="C17" s="364"/>
      <c r="D17" s="364"/>
      <c r="E17" s="42" t="s">
        <v>96</v>
      </c>
      <c r="F17" s="42" t="s">
        <v>231</v>
      </c>
      <c r="G17" s="42" t="s">
        <v>230</v>
      </c>
      <c r="H17" s="42" t="s">
        <v>694</v>
      </c>
      <c r="I17" s="42" t="s">
        <v>772</v>
      </c>
      <c r="J17" s="42" t="s">
        <v>773</v>
      </c>
      <c r="K17" s="42" t="s">
        <v>695</v>
      </c>
      <c r="L17" s="42" t="s">
        <v>696</v>
      </c>
      <c r="M17" s="42" t="s">
        <v>250</v>
      </c>
      <c r="N17" s="42" t="s">
        <v>96</v>
      </c>
      <c r="O17" s="42" t="s">
        <v>229</v>
      </c>
      <c r="P17" s="42" t="s">
        <v>696</v>
      </c>
      <c r="Q17" s="364"/>
      <c r="R17" s="364"/>
      <c r="S17" s="364"/>
    </row>
    <row r="18" spans="1:19" s="6" customFormat="1" ht="24" x14ac:dyDescent="0.2">
      <c r="A18" s="8" t="s">
        <v>225</v>
      </c>
      <c r="B18" s="169" t="s">
        <v>249</v>
      </c>
      <c r="C18" s="157"/>
      <c r="D18" s="157"/>
      <c r="E18" s="157"/>
      <c r="F18" s="157"/>
      <c r="G18" s="157"/>
      <c r="H18" s="157"/>
      <c r="I18" s="157"/>
      <c r="J18" s="157"/>
      <c r="K18" s="157"/>
      <c r="L18" s="157"/>
      <c r="M18" s="157"/>
      <c r="N18" s="157"/>
      <c r="O18" s="157"/>
      <c r="P18" s="157"/>
      <c r="Q18" s="157"/>
      <c r="R18" s="157"/>
      <c r="S18" s="23"/>
    </row>
    <row r="19" spans="1:19" s="6" customFormat="1" ht="24" x14ac:dyDescent="0.2">
      <c r="A19" s="8" t="s">
        <v>225</v>
      </c>
      <c r="B19" s="169" t="s">
        <v>248</v>
      </c>
      <c r="C19" s="157"/>
      <c r="D19" s="157"/>
      <c r="E19" s="157"/>
      <c r="F19" s="157"/>
      <c r="G19" s="157"/>
      <c r="H19" s="157"/>
      <c r="I19" s="157"/>
      <c r="J19" s="157"/>
      <c r="K19" s="157"/>
      <c r="L19" s="157"/>
      <c r="M19" s="157"/>
      <c r="N19" s="157"/>
      <c r="O19" s="157"/>
      <c r="P19" s="157"/>
      <c r="Q19" s="157"/>
      <c r="R19" s="157"/>
      <c r="S19" s="23"/>
    </row>
    <row r="20" spans="1:19" s="6" customFormat="1" ht="24" x14ac:dyDescent="0.2">
      <c r="A20" s="8" t="s">
        <v>225</v>
      </c>
      <c r="B20" s="169" t="s">
        <v>247</v>
      </c>
      <c r="C20" s="157"/>
      <c r="D20" s="157"/>
      <c r="E20" s="157"/>
      <c r="F20" s="157"/>
      <c r="G20" s="157"/>
      <c r="H20" s="157"/>
      <c r="I20" s="157"/>
      <c r="J20" s="157"/>
      <c r="K20" s="157"/>
      <c r="L20" s="157"/>
      <c r="M20" s="157"/>
      <c r="N20" s="157"/>
      <c r="O20" s="157"/>
      <c r="P20" s="157"/>
      <c r="Q20" s="157"/>
      <c r="R20" s="157"/>
      <c r="S20" s="23"/>
    </row>
    <row r="21" spans="1:19" s="180" customFormat="1" x14ac:dyDescent="0.25">
      <c r="B21" s="376" t="s">
        <v>542</v>
      </c>
      <c r="C21" s="377"/>
      <c r="D21" s="23"/>
      <c r="E21" s="378" t="s">
        <v>544</v>
      </c>
      <c r="F21" s="379"/>
      <c r="G21" s="379"/>
      <c r="H21" s="379"/>
      <c r="I21" s="380"/>
      <c r="J21" s="381"/>
      <c r="K21" s="381"/>
      <c r="L21" s="381"/>
      <c r="M21" s="381"/>
      <c r="N21" s="381"/>
      <c r="O21" s="381"/>
      <c r="P21" s="381"/>
      <c r="Q21" s="381"/>
      <c r="R21" s="381"/>
      <c r="S21" s="382"/>
    </row>
    <row r="22" spans="1:19" s="24" customFormat="1" ht="15.75" customHeight="1" x14ac:dyDescent="0.25">
      <c r="B22" s="376" t="s">
        <v>882</v>
      </c>
      <c r="C22" s="377"/>
      <c r="D22" s="23"/>
      <c r="E22" s="378" t="s">
        <v>883</v>
      </c>
      <c r="F22" s="379"/>
      <c r="G22" s="379"/>
      <c r="H22" s="379"/>
      <c r="I22" s="380"/>
      <c r="J22" s="381"/>
      <c r="K22" s="381"/>
      <c r="L22" s="381"/>
      <c r="M22" s="381"/>
      <c r="N22" s="381"/>
      <c r="O22" s="381"/>
      <c r="P22" s="381"/>
      <c r="Q22" s="381"/>
      <c r="R22" s="381"/>
      <c r="S22" s="382"/>
    </row>
    <row r="23" spans="1:19" s="24" customFormat="1" ht="15.75" customHeight="1" x14ac:dyDescent="0.25">
      <c r="B23" s="25"/>
      <c r="C23" s="19"/>
      <c r="D23" s="19"/>
      <c r="E23" s="19"/>
      <c r="F23" s="19"/>
      <c r="G23" s="19"/>
      <c r="H23" s="19"/>
      <c r="I23" s="19"/>
      <c r="J23" s="19"/>
      <c r="K23" s="19"/>
      <c r="L23" s="19"/>
      <c r="M23" s="19"/>
      <c r="N23" s="19"/>
      <c r="O23" s="19"/>
      <c r="P23" s="19"/>
      <c r="Q23" s="19"/>
    </row>
    <row r="24" spans="1:19" ht="15.75" x14ac:dyDescent="0.2">
      <c r="B24" s="275" t="s">
        <v>819</v>
      </c>
      <c r="C24" s="275"/>
      <c r="D24" s="275"/>
      <c r="E24" s="275"/>
    </row>
    <row r="25" spans="1:19" x14ac:dyDescent="0.2">
      <c r="B25" s="38" t="s">
        <v>94</v>
      </c>
      <c r="C25" s="37" t="s">
        <v>529</v>
      </c>
      <c r="D25" s="283" t="s">
        <v>104</v>
      </c>
      <c r="E25" s="284"/>
    </row>
    <row r="26" spans="1:19" s="4" customFormat="1" x14ac:dyDescent="0.2">
      <c r="B26" s="157"/>
      <c r="C26" s="174"/>
      <c r="D26" s="273"/>
      <c r="E26" s="274"/>
    </row>
    <row r="27" spans="1:19" s="4" customFormat="1" x14ac:dyDescent="0.2">
      <c r="B27" s="157"/>
      <c r="C27" s="174"/>
      <c r="D27" s="273"/>
      <c r="E27" s="274"/>
    </row>
    <row r="28" spans="1:19" s="4" customFormat="1" x14ac:dyDescent="0.2">
      <c r="B28" s="157"/>
      <c r="C28" s="174"/>
      <c r="D28" s="273"/>
      <c r="E28" s="274"/>
    </row>
    <row r="29" spans="1:19" s="4" customFormat="1" x14ac:dyDescent="0.2">
      <c r="B29" s="157"/>
      <c r="C29" s="174"/>
      <c r="D29" s="273"/>
      <c r="E29" s="274"/>
    </row>
    <row r="30" spans="1:19" s="4" customFormat="1" x14ac:dyDescent="0.2">
      <c r="B30" s="157"/>
      <c r="C30" s="174"/>
      <c r="D30" s="273"/>
      <c r="E30" s="274"/>
    </row>
  </sheetData>
  <sheetProtection algorithmName="SHA-512" hashValue="uIaqO3QCFtJ6/iSSEIquKpxChxhgs2T4/cSx3nwGGIbxcf/hGRxj6du3woe8L2xvVkXO3VdKQTRijIF6Ps4rmg==" saltValue="Yyhmp5E6A5wrLebjx7nfMg==" spinCount="100000" sheet="1" objects="1" scenarios="1" formatColumns="0" formatRows="0" insertRows="0"/>
  <mergeCells count="41">
    <mergeCell ref="B22:C22"/>
    <mergeCell ref="E22:H22"/>
    <mergeCell ref="I21:S21"/>
    <mergeCell ref="I22:S22"/>
    <mergeCell ref="E7:E8"/>
    <mergeCell ref="B21:C21"/>
    <mergeCell ref="E21:H21"/>
    <mergeCell ref="S16:S17"/>
    <mergeCell ref="B16:B17"/>
    <mergeCell ref="C16:C17"/>
    <mergeCell ref="Q16:Q17"/>
    <mergeCell ref="D16:D17"/>
    <mergeCell ref="E16:L16"/>
    <mergeCell ref="M16:P16"/>
    <mergeCell ref="R16:R17"/>
    <mergeCell ref="B6:O6"/>
    <mergeCell ref="J11:O11"/>
    <mergeCell ref="J12:O12"/>
    <mergeCell ref="J13:O13"/>
    <mergeCell ref="L9:O9"/>
    <mergeCell ref="L10:O10"/>
    <mergeCell ref="I7:I8"/>
    <mergeCell ref="J7:J8"/>
    <mergeCell ref="K7:K8"/>
    <mergeCell ref="L7:O8"/>
    <mergeCell ref="B2:O2"/>
    <mergeCell ref="D30:E30"/>
    <mergeCell ref="B24:E24"/>
    <mergeCell ref="B3:O3"/>
    <mergeCell ref="B4:O4"/>
    <mergeCell ref="D25:E25"/>
    <mergeCell ref="D26:E26"/>
    <mergeCell ref="D27:E27"/>
    <mergeCell ref="D28:E28"/>
    <mergeCell ref="D29:E29"/>
    <mergeCell ref="F7:F8"/>
    <mergeCell ref="H7:H8"/>
    <mergeCell ref="G7:G8"/>
    <mergeCell ref="B7:B8"/>
    <mergeCell ref="C7:C8"/>
    <mergeCell ref="D7:D8"/>
  </mergeCells>
  <conditionalFormatting sqref="G9:G10">
    <cfRule type="expression" dxfId="24" priority="4">
      <formula>OR(H9="AFUE",H9="Et")=TRUE</formula>
    </cfRule>
  </conditionalFormatting>
  <dataValidations count="4">
    <dataValidation type="list" allowBlank="1" showInputMessage="1" showErrorMessage="1" sqref="M18:M20" xr:uid="{69DAD196-9767-4CE8-8B91-5252A212C97D}">
      <formula1>"All Ducted,All Non-Ducted,Mixed Ducted and Non-Ducted"</formula1>
    </dataValidation>
    <dataValidation type="list" allowBlank="1" showInputMessage="1" showErrorMessage="1" sqref="H9:H10" xr:uid="{69E3BA0E-4BE0-4396-B78A-B158F356E509}">
      <formula1>DD_HeatingComponents_RatedEfficiencyUnits</formula1>
    </dataValidation>
    <dataValidation allowBlank="1" showInputMessage="1" sqref="G9:G10 G12:G13" xr:uid="{9F9FA089-D1FC-41B6-814D-750EB80642BF}"/>
    <dataValidation type="list" allowBlank="1" showInputMessage="1" showErrorMessage="1" sqref="H12:H13" xr:uid="{DB07BF30-1164-405D-9601-96F7AE302C1B}">
      <formula1>DD_CoolingComponents_RatedEfficiencyUnit</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93470D0-F4FA-484D-BCC7-8DC9E28447A5}">
          <x14:formula1>
            <xm:f>'Data Validation'!$AJ$104:$AJ$106</xm:f>
          </x14:formula1>
          <xm:sqref>H18:H20</xm:sqref>
        </x14:dataValidation>
        <x14:dataValidation type="list" allowBlank="1" showInputMessage="1" showErrorMessage="1" xr:uid="{19FC1AFB-942C-427D-9681-955B8A2D5987}">
          <x14:formula1>
            <xm:f>'Data Validation'!$AI$104:$AI$109</xm:f>
          </x14:formula1>
          <xm:sqref>C18:C20</xm:sqref>
        </x14:dataValidation>
        <x14:dataValidation type="list" allowBlank="1" showInputMessage="1" showErrorMessage="1" xr:uid="{4A437D4C-E653-4802-B440-CA5B1A31FE22}">
          <x14:formula1>
            <xm:f>'Data Validation'!$F$129:$F$130</xm:f>
          </x14:formula1>
          <xm:sqref>D21</xm:sqref>
        </x14:dataValidation>
        <x14:dataValidation type="list" allowBlank="1" showInputMessage="1" showErrorMessage="1" xr:uid="{07BF649E-D925-40B4-8C71-7F5B67F14B79}">
          <x14:formula1>
            <xm:f>'Data Validation'!$G$129:$G$131</xm:f>
          </x14:formula1>
          <xm:sqref>D22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CA4C-4670-4D09-9B61-51CDB301E0D1}">
  <sheetPr codeName="Sheet12">
    <tabColor theme="4" tint="0.39997558519241921"/>
  </sheetPr>
  <dimension ref="A2:P105"/>
  <sheetViews>
    <sheetView showGridLines="0" zoomScaleNormal="100" workbookViewId="0"/>
  </sheetViews>
  <sheetFormatPr defaultColWidth="9.140625" defaultRowHeight="14.25" x14ac:dyDescent="0.2"/>
  <cols>
    <col min="1" max="1" width="2.7109375" style="3" customWidth="1"/>
    <col min="2" max="2" width="16.140625" style="3" customWidth="1"/>
    <col min="3" max="3" width="17.28515625" style="3" customWidth="1"/>
    <col min="4" max="4" width="15.140625" style="3" customWidth="1"/>
    <col min="5" max="5" width="17.42578125" style="3" customWidth="1"/>
    <col min="6" max="6" width="11.5703125" style="3" customWidth="1"/>
    <col min="7" max="7" width="13.85546875" style="3" customWidth="1"/>
    <col min="8" max="8" width="17" style="3" customWidth="1"/>
    <col min="9" max="9" width="11.7109375" style="3" bestFit="1" customWidth="1"/>
    <col min="10" max="16384" width="9.140625" style="3"/>
  </cols>
  <sheetData>
    <row r="2" spans="1:12" s="1" customFormat="1" ht="18" customHeight="1" x14ac:dyDescent="0.25">
      <c r="A2" s="2"/>
      <c r="B2" s="282" t="s">
        <v>823</v>
      </c>
      <c r="C2" s="282"/>
      <c r="D2" s="282"/>
      <c r="E2" s="282"/>
      <c r="F2" s="282"/>
      <c r="G2" s="282"/>
      <c r="H2" s="282"/>
      <c r="I2" s="282"/>
      <c r="J2" s="282"/>
      <c r="K2" s="282"/>
      <c r="L2" s="282"/>
    </row>
    <row r="3" spans="1:12" ht="15" x14ac:dyDescent="0.25">
      <c r="A3" s="4"/>
      <c r="B3" s="354" t="s">
        <v>725</v>
      </c>
      <c r="C3" s="354"/>
      <c r="D3" s="354"/>
      <c r="E3" s="354"/>
      <c r="F3" s="354"/>
      <c r="G3" s="354"/>
      <c r="H3" s="354"/>
      <c r="I3" s="354"/>
      <c r="J3" s="354"/>
      <c r="K3" s="354"/>
      <c r="L3" s="354"/>
    </row>
    <row r="4" spans="1:12" x14ac:dyDescent="0.2">
      <c r="B4" s="355" t="s">
        <v>862</v>
      </c>
      <c r="C4" s="355"/>
      <c r="D4" s="355"/>
      <c r="E4" s="355"/>
      <c r="F4" s="355"/>
      <c r="G4" s="355"/>
      <c r="H4" s="355"/>
      <c r="I4" s="355"/>
      <c r="J4" s="355"/>
      <c r="K4" s="355"/>
      <c r="L4" s="355"/>
    </row>
    <row r="6" spans="1:12" s="1" customFormat="1" ht="18" customHeight="1" x14ac:dyDescent="0.25">
      <c r="A6" s="2"/>
      <c r="B6" s="275" t="s">
        <v>699</v>
      </c>
      <c r="C6" s="275"/>
      <c r="D6" s="275"/>
      <c r="E6" s="275"/>
      <c r="F6" s="275"/>
      <c r="G6" s="275"/>
      <c r="H6" s="275"/>
      <c r="I6" s="275"/>
      <c r="J6" s="275"/>
      <c r="K6" s="275"/>
      <c r="L6" s="275"/>
    </row>
    <row r="7" spans="1:12" ht="14.45" customHeight="1" x14ac:dyDescent="0.2">
      <c r="B7" s="317" t="s">
        <v>724</v>
      </c>
      <c r="C7" s="46" t="s">
        <v>545</v>
      </c>
      <c r="D7" s="317" t="s">
        <v>551</v>
      </c>
      <c r="E7" s="317" t="s">
        <v>552</v>
      </c>
      <c r="F7" s="317" t="s">
        <v>240</v>
      </c>
      <c r="G7" s="317" t="s">
        <v>701</v>
      </c>
      <c r="H7" s="317" t="s">
        <v>700</v>
      </c>
      <c r="I7" s="317" t="s">
        <v>702</v>
      </c>
      <c r="J7" s="311" t="s">
        <v>104</v>
      </c>
      <c r="K7" s="312"/>
      <c r="L7" s="313"/>
    </row>
    <row r="8" spans="1:12" ht="14.45" customHeight="1" x14ac:dyDescent="0.2">
      <c r="B8" s="317"/>
      <c r="C8" s="317" t="s">
        <v>549</v>
      </c>
      <c r="D8" s="317"/>
      <c r="E8" s="317"/>
      <c r="F8" s="317"/>
      <c r="G8" s="317"/>
      <c r="H8" s="317"/>
      <c r="I8" s="317"/>
      <c r="J8" s="314"/>
      <c r="K8" s="315"/>
      <c r="L8" s="316"/>
    </row>
    <row r="9" spans="1:12" x14ac:dyDescent="0.2">
      <c r="B9" s="317"/>
      <c r="C9" s="317"/>
      <c r="D9" s="317"/>
      <c r="E9" s="317"/>
      <c r="F9" s="317"/>
      <c r="G9" s="317"/>
      <c r="H9" s="317"/>
      <c r="I9" s="317"/>
      <c r="J9" s="314"/>
      <c r="K9" s="315"/>
      <c r="L9" s="316"/>
    </row>
    <row r="10" spans="1:12" x14ac:dyDescent="0.2">
      <c r="B10" s="317"/>
      <c r="C10" s="317"/>
      <c r="D10" s="317"/>
      <c r="E10" s="317"/>
      <c r="F10" s="317"/>
      <c r="G10" s="317"/>
      <c r="H10" s="317"/>
      <c r="I10" s="317"/>
      <c r="J10" s="333"/>
      <c r="K10" s="360"/>
      <c r="L10" s="334"/>
    </row>
    <row r="11" spans="1:12" ht="14.45" customHeight="1" x14ac:dyDescent="0.2">
      <c r="B11" s="47" t="s">
        <v>739</v>
      </c>
      <c r="C11" s="84"/>
      <c r="D11" s="84"/>
      <c r="E11" s="85"/>
      <c r="F11" s="47"/>
      <c r="G11" s="84"/>
      <c r="H11" s="84"/>
      <c r="I11" s="85"/>
      <c r="J11" s="76"/>
      <c r="K11" s="76"/>
      <c r="L11" s="77"/>
    </row>
    <row r="12" spans="1:12" s="27" customFormat="1" ht="12.75" x14ac:dyDescent="0.2">
      <c r="B12" s="79"/>
      <c r="C12" s="79"/>
      <c r="D12" s="79"/>
      <c r="E12" s="79"/>
      <c r="F12" s="79"/>
      <c r="G12" s="79"/>
      <c r="H12" s="79"/>
      <c r="I12" s="79"/>
      <c r="J12" s="310"/>
      <c r="K12" s="310"/>
      <c r="L12" s="310"/>
    </row>
    <row r="13" spans="1:12" s="27" customFormat="1" ht="12.75" x14ac:dyDescent="0.2">
      <c r="B13" s="79"/>
      <c r="C13" s="79"/>
      <c r="D13" s="79"/>
      <c r="E13" s="79"/>
      <c r="F13" s="79"/>
      <c r="G13" s="79"/>
      <c r="H13" s="79"/>
      <c r="I13" s="79"/>
      <c r="J13" s="310"/>
      <c r="K13" s="310"/>
      <c r="L13" s="310"/>
    </row>
    <row r="14" spans="1:12" s="27" customFormat="1" ht="12.75" x14ac:dyDescent="0.2">
      <c r="B14" s="79"/>
      <c r="C14" s="79"/>
      <c r="D14" s="79"/>
      <c r="E14" s="79"/>
      <c r="F14" s="79"/>
      <c r="G14" s="79"/>
      <c r="H14" s="79"/>
      <c r="I14" s="79"/>
      <c r="J14" s="310"/>
      <c r="K14" s="310"/>
      <c r="L14" s="310"/>
    </row>
    <row r="15" spans="1:12" s="27" customFormat="1" ht="12.75" x14ac:dyDescent="0.2">
      <c r="B15" s="79"/>
      <c r="C15" s="79"/>
      <c r="D15" s="79"/>
      <c r="E15" s="79"/>
      <c r="F15" s="79"/>
      <c r="G15" s="79"/>
      <c r="H15" s="79"/>
      <c r="I15" s="79"/>
      <c r="J15" s="310"/>
      <c r="K15" s="310"/>
      <c r="L15" s="310"/>
    </row>
    <row r="16" spans="1:12" s="27" customFormat="1" ht="12.75" x14ac:dyDescent="0.2">
      <c r="B16" s="79"/>
      <c r="C16" s="79"/>
      <c r="D16" s="79"/>
      <c r="E16" s="79"/>
      <c r="F16" s="79"/>
      <c r="G16" s="79"/>
      <c r="H16" s="79"/>
      <c r="I16" s="79"/>
      <c r="J16" s="310"/>
      <c r="K16" s="310"/>
      <c r="L16" s="310"/>
    </row>
    <row r="17" spans="2:12" ht="14.45" customHeight="1" x14ac:dyDescent="0.2">
      <c r="B17" s="47" t="s">
        <v>802</v>
      </c>
      <c r="C17" s="84"/>
      <c r="D17" s="84"/>
      <c r="E17" s="85"/>
      <c r="F17" s="47"/>
      <c r="G17" s="84"/>
      <c r="H17" s="84"/>
      <c r="I17" s="85"/>
      <c r="J17" s="76"/>
      <c r="K17" s="76"/>
      <c r="L17" s="77"/>
    </row>
    <row r="18" spans="2:12" s="27" customFormat="1" ht="12.75" x14ac:dyDescent="0.2">
      <c r="B18" s="135"/>
      <c r="C18" s="135"/>
      <c r="D18" s="135"/>
      <c r="E18" s="135"/>
      <c r="F18" s="135"/>
      <c r="G18" s="135"/>
      <c r="H18" s="135"/>
      <c r="I18" s="135"/>
      <c r="J18" s="309"/>
      <c r="K18" s="309"/>
      <c r="L18" s="309"/>
    </row>
    <row r="19" spans="2:12" s="27" customFormat="1" ht="12.75" x14ac:dyDescent="0.2">
      <c r="B19" s="135"/>
      <c r="C19" s="135"/>
      <c r="D19" s="135"/>
      <c r="E19" s="135"/>
      <c r="F19" s="135"/>
      <c r="G19" s="135"/>
      <c r="H19" s="135"/>
      <c r="I19" s="135"/>
      <c r="J19" s="309"/>
      <c r="K19" s="309"/>
      <c r="L19" s="309"/>
    </row>
    <row r="20" spans="2:12" s="27" customFormat="1" ht="12.75" x14ac:dyDescent="0.2">
      <c r="B20" s="135"/>
      <c r="C20" s="135"/>
      <c r="D20" s="135"/>
      <c r="E20" s="135"/>
      <c r="F20" s="135"/>
      <c r="G20" s="135"/>
      <c r="H20" s="135"/>
      <c r="I20" s="135"/>
      <c r="J20" s="309"/>
      <c r="K20" s="309"/>
      <c r="L20" s="309"/>
    </row>
    <row r="21" spans="2:12" s="27" customFormat="1" ht="12.75" x14ac:dyDescent="0.2">
      <c r="B21" s="135"/>
      <c r="C21" s="135"/>
      <c r="D21" s="135"/>
      <c r="E21" s="135"/>
      <c r="F21" s="135"/>
      <c r="G21" s="135"/>
      <c r="H21" s="135"/>
      <c r="I21" s="135"/>
      <c r="J21" s="309"/>
      <c r="K21" s="309"/>
      <c r="L21" s="309"/>
    </row>
    <row r="22" spans="2:12" s="27" customFormat="1" ht="12.75" x14ac:dyDescent="0.2">
      <c r="B22" s="135"/>
      <c r="C22" s="135"/>
      <c r="D22" s="135"/>
      <c r="E22" s="135"/>
      <c r="F22" s="135"/>
      <c r="G22" s="135"/>
      <c r="H22" s="135"/>
      <c r="I22" s="135"/>
      <c r="J22" s="309"/>
      <c r="K22" s="309"/>
      <c r="L22" s="309"/>
    </row>
    <row r="23" spans="2:12" x14ac:dyDescent="0.2">
      <c r="B23" s="47" t="s">
        <v>630</v>
      </c>
      <c r="C23" s="84"/>
      <c r="D23" s="84"/>
      <c r="E23" s="85"/>
      <c r="F23" s="47"/>
      <c r="G23" s="84"/>
      <c r="H23" s="84"/>
      <c r="I23" s="85"/>
      <c r="J23" s="76"/>
      <c r="K23" s="76"/>
      <c r="L23" s="77"/>
    </row>
    <row r="24" spans="2:12" s="27" customFormat="1" ht="12.75" x14ac:dyDescent="0.2">
      <c r="B24" s="79"/>
      <c r="C24" s="79"/>
      <c r="D24" s="79"/>
      <c r="E24" s="79"/>
      <c r="F24" s="79"/>
      <c r="G24" s="79"/>
      <c r="H24" s="79"/>
      <c r="I24" s="79"/>
      <c r="J24" s="310"/>
      <c r="K24" s="310"/>
      <c r="L24" s="310"/>
    </row>
    <row r="25" spans="2:12" s="27" customFormat="1" ht="12.75" x14ac:dyDescent="0.2">
      <c r="B25" s="79"/>
      <c r="C25" s="79"/>
      <c r="D25" s="79"/>
      <c r="E25" s="79"/>
      <c r="F25" s="79"/>
      <c r="G25" s="79"/>
      <c r="H25" s="79"/>
      <c r="I25" s="79"/>
      <c r="J25" s="310"/>
      <c r="K25" s="310"/>
      <c r="L25" s="310"/>
    </row>
    <row r="26" spans="2:12" s="27" customFormat="1" ht="12.75" x14ac:dyDescent="0.2">
      <c r="B26" s="79"/>
      <c r="C26" s="79"/>
      <c r="D26" s="79"/>
      <c r="E26" s="79"/>
      <c r="F26" s="79"/>
      <c r="G26" s="79"/>
      <c r="H26" s="79"/>
      <c r="I26" s="79"/>
      <c r="J26" s="310"/>
      <c r="K26" s="310"/>
      <c r="L26" s="310"/>
    </row>
    <row r="27" spans="2:12" s="27" customFormat="1" ht="12.75" x14ac:dyDescent="0.2">
      <c r="B27" s="79"/>
      <c r="C27" s="79"/>
      <c r="D27" s="79"/>
      <c r="E27" s="79"/>
      <c r="F27" s="79"/>
      <c r="G27" s="79"/>
      <c r="H27" s="79"/>
      <c r="I27" s="79"/>
      <c r="J27" s="310"/>
      <c r="K27" s="310"/>
      <c r="L27" s="310"/>
    </row>
    <row r="28" spans="2:12" s="27" customFormat="1" ht="12.75" x14ac:dyDescent="0.2">
      <c r="B28" s="79"/>
      <c r="C28" s="79"/>
      <c r="D28" s="79"/>
      <c r="E28" s="79"/>
      <c r="F28" s="79"/>
      <c r="G28" s="79"/>
      <c r="H28" s="79"/>
      <c r="I28" s="79"/>
      <c r="J28" s="310"/>
      <c r="K28" s="310"/>
      <c r="L28" s="310"/>
    </row>
    <row r="29" spans="2:12" x14ac:dyDescent="0.2">
      <c r="B29" s="47" t="s">
        <v>801</v>
      </c>
      <c r="C29" s="84"/>
      <c r="D29" s="84"/>
      <c r="E29" s="85"/>
      <c r="F29" s="47"/>
      <c r="G29" s="84"/>
      <c r="H29" s="84"/>
      <c r="I29" s="85"/>
      <c r="J29" s="76"/>
      <c r="K29" s="76"/>
      <c r="L29" s="77"/>
    </row>
    <row r="30" spans="2:12" s="27" customFormat="1" ht="12.75" x14ac:dyDescent="0.2">
      <c r="B30" s="135"/>
      <c r="C30" s="135"/>
      <c r="D30" s="135"/>
      <c r="E30" s="135"/>
      <c r="F30" s="135"/>
      <c r="G30" s="135"/>
      <c r="H30" s="135"/>
      <c r="I30" s="135"/>
      <c r="J30" s="309"/>
      <c r="K30" s="309"/>
      <c r="L30" s="309"/>
    </row>
    <row r="31" spans="2:12" s="27" customFormat="1" ht="12.75" x14ac:dyDescent="0.2">
      <c r="B31" s="135"/>
      <c r="C31" s="135"/>
      <c r="D31" s="135"/>
      <c r="E31" s="135"/>
      <c r="F31" s="135"/>
      <c r="G31" s="135"/>
      <c r="H31" s="135"/>
      <c r="I31" s="135"/>
      <c r="J31" s="309"/>
      <c r="K31" s="309"/>
      <c r="L31" s="309"/>
    </row>
    <row r="32" spans="2:12" s="27" customFormat="1" ht="12.75" x14ac:dyDescent="0.2">
      <c r="B32" s="135"/>
      <c r="C32" s="135"/>
      <c r="D32" s="135"/>
      <c r="E32" s="135"/>
      <c r="F32" s="135"/>
      <c r="G32" s="135"/>
      <c r="H32" s="135"/>
      <c r="I32" s="135"/>
      <c r="J32" s="309"/>
      <c r="K32" s="309"/>
      <c r="L32" s="309"/>
    </row>
    <row r="33" spans="2:12" s="27" customFormat="1" ht="12.75" x14ac:dyDescent="0.2">
      <c r="B33" s="135"/>
      <c r="C33" s="135"/>
      <c r="D33" s="135"/>
      <c r="E33" s="135"/>
      <c r="F33" s="135"/>
      <c r="G33" s="135"/>
      <c r="H33" s="135"/>
      <c r="I33" s="135"/>
      <c r="J33" s="309"/>
      <c r="K33" s="309"/>
      <c r="L33" s="309"/>
    </row>
    <row r="34" spans="2:12" s="27" customFormat="1" ht="12.75" x14ac:dyDescent="0.2">
      <c r="B34" s="135"/>
      <c r="C34" s="135"/>
      <c r="D34" s="135"/>
      <c r="E34" s="135"/>
      <c r="F34" s="135"/>
      <c r="G34" s="135"/>
      <c r="H34" s="135"/>
      <c r="I34" s="135"/>
      <c r="J34" s="309"/>
      <c r="K34" s="309"/>
      <c r="L34" s="309"/>
    </row>
    <row r="36" spans="2:12" ht="15.75" customHeight="1" x14ac:dyDescent="0.2">
      <c r="B36" s="391" t="s">
        <v>761</v>
      </c>
      <c r="C36" s="391"/>
      <c r="D36" s="391"/>
      <c r="E36" s="391"/>
      <c r="F36" s="391"/>
      <c r="G36" s="391"/>
      <c r="H36" s="391"/>
      <c r="I36" s="391"/>
      <c r="J36" s="391"/>
    </row>
    <row r="37" spans="2:12" x14ac:dyDescent="0.2">
      <c r="B37" s="317" t="s">
        <v>724</v>
      </c>
      <c r="C37" s="317" t="s">
        <v>698</v>
      </c>
      <c r="D37" s="317" t="s">
        <v>551</v>
      </c>
      <c r="E37" s="317" t="s">
        <v>552</v>
      </c>
      <c r="F37" s="317" t="s">
        <v>851</v>
      </c>
      <c r="G37" s="317" t="s">
        <v>875</v>
      </c>
      <c r="H37" s="311" t="s">
        <v>104</v>
      </c>
      <c r="I37" s="312"/>
      <c r="J37" s="313"/>
    </row>
    <row r="38" spans="2:12" x14ac:dyDescent="0.2">
      <c r="B38" s="317"/>
      <c r="C38" s="317"/>
      <c r="D38" s="317"/>
      <c r="E38" s="317"/>
      <c r="F38" s="317"/>
      <c r="G38" s="317"/>
      <c r="H38" s="314"/>
      <c r="I38" s="315"/>
      <c r="J38" s="316"/>
    </row>
    <row r="39" spans="2:12" x14ac:dyDescent="0.2">
      <c r="B39" s="317"/>
      <c r="C39" s="317"/>
      <c r="D39" s="317"/>
      <c r="E39" s="317"/>
      <c r="F39" s="317"/>
      <c r="G39" s="317"/>
      <c r="H39" s="314"/>
      <c r="I39" s="315"/>
      <c r="J39" s="316"/>
    </row>
    <row r="40" spans="2:12" x14ac:dyDescent="0.2">
      <c r="B40" s="318"/>
      <c r="C40" s="318"/>
      <c r="D40" s="318"/>
      <c r="E40" s="318"/>
      <c r="F40" s="318"/>
      <c r="G40" s="318"/>
      <c r="H40" s="333"/>
      <c r="I40" s="360"/>
      <c r="J40" s="334"/>
    </row>
    <row r="41" spans="2:12" x14ac:dyDescent="0.2">
      <c r="B41" s="47" t="s">
        <v>739</v>
      </c>
      <c r="C41" s="84"/>
      <c r="D41" s="84"/>
      <c r="E41" s="85"/>
      <c r="F41" s="85"/>
      <c r="G41" s="85"/>
      <c r="H41" s="76"/>
      <c r="I41" s="76"/>
      <c r="J41" s="77"/>
    </row>
    <row r="42" spans="2:12" s="4" customFormat="1" x14ac:dyDescent="0.2">
      <c r="B42" s="79"/>
      <c r="C42" s="81"/>
      <c r="D42" s="81"/>
      <c r="E42" s="81"/>
      <c r="F42" s="168"/>
      <c r="G42" s="81"/>
      <c r="H42" s="310"/>
      <c r="I42" s="310"/>
      <c r="J42" s="310"/>
    </row>
    <row r="43" spans="2:12" s="4" customFormat="1" x14ac:dyDescent="0.2">
      <c r="B43" s="79"/>
      <c r="C43" s="79"/>
      <c r="D43" s="79"/>
      <c r="E43" s="79"/>
      <c r="F43" s="190"/>
      <c r="G43" s="79"/>
      <c r="H43" s="310"/>
      <c r="I43" s="310"/>
      <c r="J43" s="310"/>
    </row>
    <row r="44" spans="2:12" s="4" customFormat="1" x14ac:dyDescent="0.2">
      <c r="B44" s="79"/>
      <c r="C44" s="79"/>
      <c r="D44" s="79"/>
      <c r="E44" s="79"/>
      <c r="F44" s="190"/>
      <c r="G44" s="79"/>
      <c r="H44" s="310"/>
      <c r="I44" s="310"/>
      <c r="J44" s="310"/>
    </row>
    <row r="45" spans="2:12" s="4" customFormat="1" x14ac:dyDescent="0.2">
      <c r="B45" s="79"/>
      <c r="C45" s="79"/>
      <c r="D45" s="79"/>
      <c r="E45" s="79"/>
      <c r="F45" s="190"/>
      <c r="G45" s="79"/>
      <c r="H45" s="310"/>
      <c r="I45" s="310"/>
      <c r="J45" s="310"/>
    </row>
    <row r="46" spans="2:12" s="4" customFormat="1" x14ac:dyDescent="0.2">
      <c r="B46" s="82"/>
      <c r="C46" s="82"/>
      <c r="D46" s="82"/>
      <c r="E46" s="82"/>
      <c r="F46" s="191"/>
      <c r="G46" s="82"/>
      <c r="H46" s="310"/>
      <c r="I46" s="310"/>
      <c r="J46" s="310"/>
    </row>
    <row r="47" spans="2:12" x14ac:dyDescent="0.2">
      <c r="B47" s="47" t="s">
        <v>802</v>
      </c>
      <c r="C47" s="84"/>
      <c r="D47" s="84"/>
      <c r="E47" s="85"/>
      <c r="F47" s="222"/>
      <c r="G47" s="85"/>
      <c r="H47" s="76"/>
      <c r="I47" s="76"/>
      <c r="J47" s="77"/>
    </row>
    <row r="48" spans="2:12" s="4" customFormat="1" x14ac:dyDescent="0.2">
      <c r="B48" s="139"/>
      <c r="C48" s="137"/>
      <c r="D48" s="137"/>
      <c r="E48" s="137"/>
      <c r="F48" s="192"/>
      <c r="G48" s="137"/>
      <c r="H48" s="309"/>
      <c r="I48" s="309"/>
      <c r="J48" s="309"/>
    </row>
    <row r="49" spans="2:10" s="4" customFormat="1" x14ac:dyDescent="0.2">
      <c r="B49" s="135"/>
      <c r="C49" s="135"/>
      <c r="D49" s="135"/>
      <c r="E49" s="135"/>
      <c r="F49" s="193"/>
      <c r="G49" s="135"/>
      <c r="H49" s="309"/>
      <c r="I49" s="309"/>
      <c r="J49" s="309"/>
    </row>
    <row r="50" spans="2:10" s="4" customFormat="1" x14ac:dyDescent="0.2">
      <c r="B50" s="135"/>
      <c r="C50" s="135"/>
      <c r="D50" s="135"/>
      <c r="E50" s="135"/>
      <c r="F50" s="193"/>
      <c r="G50" s="135"/>
      <c r="H50" s="309"/>
      <c r="I50" s="309"/>
      <c r="J50" s="309"/>
    </row>
    <row r="51" spans="2:10" s="4" customFormat="1" x14ac:dyDescent="0.2">
      <c r="B51" s="135"/>
      <c r="C51" s="135"/>
      <c r="D51" s="135"/>
      <c r="E51" s="135"/>
      <c r="F51" s="193"/>
      <c r="G51" s="135"/>
      <c r="H51" s="309"/>
      <c r="I51" s="309"/>
      <c r="J51" s="309"/>
    </row>
    <row r="52" spans="2:10" s="4" customFormat="1" x14ac:dyDescent="0.2">
      <c r="B52" s="138"/>
      <c r="C52" s="138"/>
      <c r="D52" s="138"/>
      <c r="E52" s="138"/>
      <c r="F52" s="194"/>
      <c r="G52" s="138"/>
      <c r="H52" s="309"/>
      <c r="I52" s="309"/>
      <c r="J52" s="309"/>
    </row>
    <row r="53" spans="2:10" x14ac:dyDescent="0.2">
      <c r="B53" s="47" t="s">
        <v>630</v>
      </c>
      <c r="C53" s="84"/>
      <c r="D53" s="84"/>
      <c r="E53" s="85"/>
      <c r="F53" s="222"/>
      <c r="G53" s="85"/>
      <c r="H53" s="76"/>
      <c r="I53" s="76"/>
      <c r="J53" s="77"/>
    </row>
    <row r="54" spans="2:10" s="4" customFormat="1" x14ac:dyDescent="0.2">
      <c r="B54" s="79"/>
      <c r="C54" s="81"/>
      <c r="D54" s="81"/>
      <c r="E54" s="81"/>
      <c r="F54" s="168"/>
      <c r="G54" s="81"/>
      <c r="H54" s="310"/>
      <c r="I54" s="310"/>
      <c r="J54" s="310"/>
    </row>
    <row r="55" spans="2:10" s="4" customFormat="1" x14ac:dyDescent="0.2">
      <c r="B55" s="79"/>
      <c r="C55" s="79"/>
      <c r="D55" s="79"/>
      <c r="E55" s="79"/>
      <c r="F55" s="190"/>
      <c r="G55" s="79"/>
      <c r="H55" s="310"/>
      <c r="I55" s="310"/>
      <c r="J55" s="310"/>
    </row>
    <row r="56" spans="2:10" s="4" customFormat="1" x14ac:dyDescent="0.2">
      <c r="B56" s="79"/>
      <c r="C56" s="79"/>
      <c r="D56" s="79"/>
      <c r="E56" s="79"/>
      <c r="F56" s="190"/>
      <c r="G56" s="79"/>
      <c r="H56" s="310"/>
      <c r="I56" s="310"/>
      <c r="J56" s="310"/>
    </row>
    <row r="57" spans="2:10" s="4" customFormat="1" x14ac:dyDescent="0.2">
      <c r="B57" s="79"/>
      <c r="C57" s="79"/>
      <c r="D57" s="79"/>
      <c r="E57" s="79"/>
      <c r="F57" s="190"/>
      <c r="G57" s="79"/>
      <c r="H57" s="310"/>
      <c r="I57" s="310"/>
      <c r="J57" s="310"/>
    </row>
    <row r="58" spans="2:10" s="4" customFormat="1" x14ac:dyDescent="0.2">
      <c r="B58" s="79"/>
      <c r="C58" s="79"/>
      <c r="D58" s="79"/>
      <c r="E58" s="79"/>
      <c r="F58" s="190"/>
      <c r="G58" s="79"/>
      <c r="H58" s="310"/>
      <c r="I58" s="310"/>
      <c r="J58" s="310"/>
    </row>
    <row r="59" spans="2:10" x14ac:dyDescent="0.2">
      <c r="B59" s="47" t="s">
        <v>801</v>
      </c>
      <c r="C59" s="84"/>
      <c r="D59" s="84"/>
      <c r="E59" s="85"/>
      <c r="F59" s="222"/>
      <c r="G59" s="85"/>
      <c r="H59" s="76"/>
      <c r="I59" s="76"/>
      <c r="J59" s="77"/>
    </row>
    <row r="60" spans="2:10" s="4" customFormat="1" x14ac:dyDescent="0.2">
      <c r="B60" s="139"/>
      <c r="C60" s="137"/>
      <c r="D60" s="137"/>
      <c r="E60" s="137"/>
      <c r="F60" s="192"/>
      <c r="G60" s="137"/>
      <c r="H60" s="309"/>
      <c r="I60" s="309"/>
      <c r="J60" s="309"/>
    </row>
    <row r="61" spans="2:10" s="4" customFormat="1" x14ac:dyDescent="0.2">
      <c r="B61" s="135"/>
      <c r="C61" s="135"/>
      <c r="D61" s="135"/>
      <c r="E61" s="135"/>
      <c r="F61" s="193"/>
      <c r="G61" s="135"/>
      <c r="H61" s="309"/>
      <c r="I61" s="309"/>
      <c r="J61" s="309"/>
    </row>
    <row r="62" spans="2:10" s="4" customFormat="1" x14ac:dyDescent="0.2">
      <c r="B62" s="135"/>
      <c r="C62" s="135"/>
      <c r="D62" s="135"/>
      <c r="E62" s="135"/>
      <c r="F62" s="193"/>
      <c r="G62" s="135"/>
      <c r="H62" s="309"/>
      <c r="I62" s="309"/>
      <c r="J62" s="309"/>
    </row>
    <row r="63" spans="2:10" s="4" customFormat="1" x14ac:dyDescent="0.2">
      <c r="B63" s="135"/>
      <c r="C63" s="135"/>
      <c r="D63" s="135"/>
      <c r="E63" s="135"/>
      <c r="F63" s="193"/>
      <c r="G63" s="135"/>
      <c r="H63" s="309"/>
      <c r="I63" s="309"/>
      <c r="J63" s="309"/>
    </row>
    <row r="64" spans="2:10" s="4" customFormat="1" x14ac:dyDescent="0.2">
      <c r="B64" s="135"/>
      <c r="C64" s="135"/>
      <c r="D64" s="135"/>
      <c r="E64" s="135"/>
      <c r="F64" s="193"/>
      <c r="G64" s="135"/>
      <c r="H64" s="309"/>
      <c r="I64" s="309"/>
      <c r="J64" s="309"/>
    </row>
    <row r="65" spans="2:16" x14ac:dyDescent="0.2">
      <c r="F65" s="223"/>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s="4" customFormat="1" x14ac:dyDescent="0.2">
      <c r="B69" s="157"/>
      <c r="C69" s="174"/>
      <c r="D69" s="174"/>
      <c r="E69" s="181">
        <f>C69+D69</f>
        <v>0</v>
      </c>
      <c r="F69" s="273"/>
      <c r="G69" s="274"/>
    </row>
    <row r="70" spans="2:16" s="4" customFormat="1" x14ac:dyDescent="0.2">
      <c r="B70" s="157"/>
      <c r="C70" s="174"/>
      <c r="D70" s="174"/>
      <c r="E70" s="181">
        <f t="shared" ref="E70:E75" si="0">C70+D70</f>
        <v>0</v>
      </c>
      <c r="F70" s="273"/>
      <c r="G70" s="274"/>
    </row>
    <row r="71" spans="2:16" s="4" customFormat="1" x14ac:dyDescent="0.2">
      <c r="B71" s="157"/>
      <c r="C71" s="174"/>
      <c r="D71" s="174"/>
      <c r="E71" s="181">
        <f t="shared" si="0"/>
        <v>0</v>
      </c>
      <c r="F71" s="273"/>
      <c r="G71" s="274"/>
    </row>
    <row r="72" spans="2:16" s="4" customFormat="1" x14ac:dyDescent="0.2">
      <c r="B72" s="157"/>
      <c r="C72" s="174"/>
      <c r="D72" s="174"/>
      <c r="E72" s="181">
        <f t="shared" si="0"/>
        <v>0</v>
      </c>
      <c r="F72" s="273"/>
      <c r="G72" s="274"/>
    </row>
    <row r="73" spans="2:16" s="4" customFormat="1" x14ac:dyDescent="0.2">
      <c r="B73" s="157"/>
      <c r="C73" s="174"/>
      <c r="D73" s="174"/>
      <c r="E73" s="181">
        <f t="shared" si="0"/>
        <v>0</v>
      </c>
      <c r="F73" s="273"/>
      <c r="G73" s="274"/>
    </row>
    <row r="74" spans="2:16" s="4" customFormat="1" x14ac:dyDescent="0.2">
      <c r="B74" s="157"/>
      <c r="C74" s="174"/>
      <c r="D74" s="174"/>
      <c r="E74" s="181">
        <f t="shared" si="0"/>
        <v>0</v>
      </c>
      <c r="F74" s="273"/>
      <c r="G74" s="274"/>
    </row>
    <row r="75" spans="2:16" s="4" customFormat="1" x14ac:dyDescent="0.2">
      <c r="B75" s="157"/>
      <c r="C75" s="174"/>
      <c r="D75" s="174"/>
      <c r="E75" s="181">
        <f t="shared" si="0"/>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x14ac:dyDescent="0.2">
      <c r="B79" s="306" t="s">
        <v>1089</v>
      </c>
      <c r="C79" s="306"/>
      <c r="D79" s="306"/>
      <c r="E79" s="306"/>
      <c r="F79" s="306"/>
      <c r="G79" s="306"/>
      <c r="H79" s="306"/>
      <c r="I79" s="306"/>
      <c r="J79" s="306"/>
      <c r="K79" s="306"/>
      <c r="L79" s="306"/>
      <c r="M79" s="306"/>
      <c r="N79" s="306"/>
      <c r="O79" s="306"/>
      <c r="P79" s="306"/>
    </row>
    <row r="80" spans="2:16" x14ac:dyDescent="0.2">
      <c r="B80" s="383" t="s">
        <v>1079</v>
      </c>
      <c r="C80" s="383"/>
      <c r="D80" s="383"/>
      <c r="E80" s="383"/>
      <c r="F80" s="383"/>
      <c r="G80" s="383"/>
      <c r="H80" s="383"/>
      <c r="I80" s="383"/>
      <c r="J80" s="383"/>
      <c r="K80" s="383"/>
      <c r="L80" s="383"/>
      <c r="M80" s="383"/>
      <c r="N80" s="383"/>
      <c r="O80" s="383"/>
      <c r="P80" s="383"/>
    </row>
    <row r="81" spans="2:16" ht="27" customHeight="1" x14ac:dyDescent="0.2">
      <c r="B81" s="40" t="s">
        <v>607</v>
      </c>
      <c r="C81" s="308" t="s">
        <v>886</v>
      </c>
      <c r="D81" s="308"/>
      <c r="E81" s="308"/>
      <c r="F81" s="308" t="s">
        <v>887</v>
      </c>
      <c r="G81" s="308"/>
      <c r="H81" s="308"/>
      <c r="I81" s="388" t="s">
        <v>888</v>
      </c>
      <c r="J81" s="389"/>
      <c r="K81" s="388" t="s">
        <v>889</v>
      </c>
      <c r="L81" s="389"/>
      <c r="M81" s="40" t="s">
        <v>890</v>
      </c>
      <c r="N81" s="388" t="s">
        <v>891</v>
      </c>
      <c r="O81" s="390"/>
      <c r="P81" s="389"/>
    </row>
    <row r="82" spans="2:16" ht="30.95" customHeight="1" x14ac:dyDescent="0.2">
      <c r="B82" s="356" t="s">
        <v>1029</v>
      </c>
      <c r="C82" s="298" t="s">
        <v>901</v>
      </c>
      <c r="D82" s="299"/>
      <c r="E82" s="300"/>
      <c r="F82" s="298" t="s">
        <v>911</v>
      </c>
      <c r="G82" s="299"/>
      <c r="H82" s="300"/>
      <c r="I82" s="298" t="s">
        <v>917</v>
      </c>
      <c r="J82" s="299" t="s">
        <v>947</v>
      </c>
      <c r="K82" s="298" t="s">
        <v>947</v>
      </c>
      <c r="L82" s="299"/>
      <c r="M82" s="135"/>
      <c r="N82" s="301"/>
      <c r="O82" s="302"/>
      <c r="P82" s="303"/>
    </row>
    <row r="83" spans="2:16" ht="70.5" customHeight="1" x14ac:dyDescent="0.2">
      <c r="B83" s="357"/>
      <c r="C83" s="298" t="s">
        <v>1030</v>
      </c>
      <c r="D83" s="299"/>
      <c r="E83" s="300"/>
      <c r="F83" s="298" t="s">
        <v>1031</v>
      </c>
      <c r="G83" s="299"/>
      <c r="H83" s="300"/>
      <c r="I83" s="298" t="s">
        <v>1032</v>
      </c>
      <c r="J83" s="299"/>
      <c r="K83" s="298" t="s">
        <v>930</v>
      </c>
      <c r="L83" s="299"/>
      <c r="M83" s="135"/>
      <c r="N83" s="301"/>
      <c r="O83" s="302"/>
      <c r="P83" s="303"/>
    </row>
    <row r="84" spans="2:16" ht="70.5" customHeight="1" x14ac:dyDescent="0.2">
      <c r="B84" s="357"/>
      <c r="C84" s="298" t="s">
        <v>1124</v>
      </c>
      <c r="D84" s="299"/>
      <c r="E84" s="300"/>
      <c r="F84" s="298" t="s">
        <v>1033</v>
      </c>
      <c r="G84" s="299"/>
      <c r="H84" s="300"/>
      <c r="I84" s="298" t="s">
        <v>1034</v>
      </c>
      <c r="J84" s="299"/>
      <c r="K84" s="298" t="s">
        <v>930</v>
      </c>
      <c r="L84" s="299"/>
      <c r="M84" s="135"/>
      <c r="N84" s="301"/>
      <c r="O84" s="302"/>
      <c r="P84" s="303"/>
    </row>
    <row r="85" spans="2:16" ht="70.5" customHeight="1" x14ac:dyDescent="0.2">
      <c r="B85" s="357"/>
      <c r="C85" s="298" t="s">
        <v>1125</v>
      </c>
      <c r="D85" s="299"/>
      <c r="E85" s="300"/>
      <c r="F85" s="298" t="s">
        <v>1035</v>
      </c>
      <c r="G85" s="299"/>
      <c r="H85" s="300"/>
      <c r="I85" s="298" t="s">
        <v>1036</v>
      </c>
      <c r="J85" s="299"/>
      <c r="K85" s="298" t="s">
        <v>930</v>
      </c>
      <c r="L85" s="299"/>
      <c r="M85" s="135"/>
      <c r="N85" s="301"/>
      <c r="O85" s="302"/>
      <c r="P85" s="303"/>
    </row>
    <row r="86" spans="2:16" ht="70.5" customHeight="1" x14ac:dyDescent="0.2">
      <c r="B86" s="357"/>
      <c r="C86" s="298" t="s">
        <v>1037</v>
      </c>
      <c r="D86" s="299"/>
      <c r="E86" s="300"/>
      <c r="F86" s="298" t="s">
        <v>1038</v>
      </c>
      <c r="G86" s="299"/>
      <c r="H86" s="300"/>
      <c r="I86" s="298" t="s">
        <v>1039</v>
      </c>
      <c r="J86" s="299"/>
      <c r="K86" s="298" t="s">
        <v>930</v>
      </c>
      <c r="L86" s="299"/>
      <c r="M86" s="135"/>
      <c r="N86" s="301"/>
      <c r="O86" s="302"/>
      <c r="P86" s="303"/>
    </row>
    <row r="87" spans="2:16" ht="70.5" customHeight="1" x14ac:dyDescent="0.2">
      <c r="B87" s="357"/>
      <c r="C87" s="298" t="s">
        <v>1126</v>
      </c>
      <c r="D87" s="299"/>
      <c r="E87" s="300"/>
      <c r="F87" s="298" t="s">
        <v>1040</v>
      </c>
      <c r="G87" s="299"/>
      <c r="H87" s="300"/>
      <c r="I87" s="298" t="s">
        <v>1041</v>
      </c>
      <c r="J87" s="299"/>
      <c r="K87" s="298" t="s">
        <v>947</v>
      </c>
      <c r="L87" s="299"/>
      <c r="M87" s="135"/>
      <c r="N87" s="301"/>
      <c r="O87" s="302"/>
      <c r="P87" s="303"/>
    </row>
    <row r="88" spans="2:16" ht="70.5" customHeight="1" x14ac:dyDescent="0.2">
      <c r="B88" s="357"/>
      <c r="C88" s="298" t="s">
        <v>1042</v>
      </c>
      <c r="D88" s="299"/>
      <c r="E88" s="300"/>
      <c r="F88" s="298" t="s">
        <v>1043</v>
      </c>
      <c r="G88" s="299"/>
      <c r="H88" s="300"/>
      <c r="I88" s="298" t="s">
        <v>1044</v>
      </c>
      <c r="J88" s="299"/>
      <c r="K88" s="298" t="s">
        <v>947</v>
      </c>
      <c r="L88" s="299"/>
      <c r="M88" s="135"/>
      <c r="N88" s="301"/>
      <c r="O88" s="302"/>
      <c r="P88" s="303"/>
    </row>
    <row r="89" spans="2:16" ht="105.75" customHeight="1" x14ac:dyDescent="0.2">
      <c r="B89" s="357"/>
      <c r="C89" s="298" t="s">
        <v>1045</v>
      </c>
      <c r="D89" s="299"/>
      <c r="E89" s="300"/>
      <c r="F89" s="298" t="s">
        <v>1046</v>
      </c>
      <c r="G89" s="299"/>
      <c r="H89" s="300"/>
      <c r="I89" s="298" t="s">
        <v>1047</v>
      </c>
      <c r="J89" s="299"/>
      <c r="K89" s="298" t="s">
        <v>947</v>
      </c>
      <c r="L89" s="299"/>
      <c r="M89" s="135"/>
      <c r="N89" s="301"/>
      <c r="O89" s="302"/>
      <c r="P89" s="303"/>
    </row>
    <row r="90" spans="2:16" ht="102" customHeight="1" x14ac:dyDescent="0.2">
      <c r="B90" s="357"/>
      <c r="C90" s="298" t="s">
        <v>1127</v>
      </c>
      <c r="D90" s="299"/>
      <c r="E90" s="300"/>
      <c r="F90" s="298" t="s">
        <v>1048</v>
      </c>
      <c r="G90" s="299"/>
      <c r="H90" s="300"/>
      <c r="I90" s="298" t="s">
        <v>1041</v>
      </c>
      <c r="J90" s="299"/>
      <c r="K90" s="298" t="s">
        <v>930</v>
      </c>
      <c r="L90" s="299"/>
      <c r="M90" s="135"/>
      <c r="N90" s="301"/>
      <c r="O90" s="302"/>
      <c r="P90" s="303"/>
    </row>
    <row r="91" spans="2:16" ht="70.5" customHeight="1" x14ac:dyDescent="0.2">
      <c r="B91" s="357"/>
      <c r="C91" s="298" t="s">
        <v>1130</v>
      </c>
      <c r="D91" s="299"/>
      <c r="E91" s="300"/>
      <c r="F91" s="298" t="s">
        <v>1049</v>
      </c>
      <c r="G91" s="299"/>
      <c r="H91" s="300"/>
      <c r="I91" s="298" t="s">
        <v>1041</v>
      </c>
      <c r="J91" s="299"/>
      <c r="K91" s="298" t="s">
        <v>1050</v>
      </c>
      <c r="L91" s="299"/>
      <c r="M91" s="135"/>
      <c r="N91" s="301"/>
      <c r="O91" s="302"/>
      <c r="P91" s="303"/>
    </row>
    <row r="92" spans="2:16" ht="70.5" customHeight="1" x14ac:dyDescent="0.2">
      <c r="B92" s="357"/>
      <c r="C92" s="298" t="s">
        <v>1051</v>
      </c>
      <c r="D92" s="299"/>
      <c r="E92" s="300"/>
      <c r="F92" s="298" t="s">
        <v>892</v>
      </c>
      <c r="G92" s="299"/>
      <c r="H92" s="300"/>
      <c r="I92" s="298" t="s">
        <v>1044</v>
      </c>
      <c r="J92" s="299"/>
      <c r="K92" s="298" t="s">
        <v>947</v>
      </c>
      <c r="L92" s="299"/>
      <c r="M92" s="135"/>
      <c r="N92" s="301"/>
      <c r="O92" s="302"/>
      <c r="P92" s="303"/>
    </row>
    <row r="93" spans="2:16" ht="70.5" customHeight="1" x14ac:dyDescent="0.2">
      <c r="B93" s="357"/>
      <c r="C93" s="298" t="s">
        <v>1129</v>
      </c>
      <c r="D93" s="299"/>
      <c r="E93" s="300"/>
      <c r="F93" s="298" t="s">
        <v>1052</v>
      </c>
      <c r="G93" s="299"/>
      <c r="H93" s="300"/>
      <c r="I93" s="298" t="s">
        <v>1053</v>
      </c>
      <c r="J93" s="299"/>
      <c r="K93" s="298" t="s">
        <v>947</v>
      </c>
      <c r="L93" s="299"/>
      <c r="M93" s="135"/>
      <c r="N93" s="301"/>
      <c r="O93" s="302"/>
      <c r="P93" s="303"/>
    </row>
    <row r="94" spans="2:16" ht="70.5" customHeight="1" x14ac:dyDescent="0.2">
      <c r="B94" s="357"/>
      <c r="C94" s="298" t="s">
        <v>1054</v>
      </c>
      <c r="D94" s="299"/>
      <c r="E94" s="300"/>
      <c r="F94" s="298" t="s">
        <v>1055</v>
      </c>
      <c r="G94" s="299"/>
      <c r="H94" s="300"/>
      <c r="I94" s="298" t="s">
        <v>1056</v>
      </c>
      <c r="J94" s="299"/>
      <c r="K94" s="298" t="s">
        <v>930</v>
      </c>
      <c r="L94" s="299"/>
      <c r="M94" s="135"/>
      <c r="N94" s="301"/>
      <c r="O94" s="302"/>
      <c r="P94" s="303"/>
    </row>
    <row r="95" spans="2:16" ht="70.5" customHeight="1" x14ac:dyDescent="0.2">
      <c r="B95" s="357"/>
      <c r="C95" s="298" t="s">
        <v>1057</v>
      </c>
      <c r="D95" s="299"/>
      <c r="E95" s="300"/>
      <c r="F95" s="298" t="s">
        <v>1058</v>
      </c>
      <c r="G95" s="299"/>
      <c r="H95" s="300"/>
      <c r="I95" s="298" t="s">
        <v>893</v>
      </c>
      <c r="J95" s="299"/>
      <c r="K95" s="298" t="s">
        <v>1050</v>
      </c>
      <c r="L95" s="299"/>
      <c r="M95" s="135"/>
      <c r="N95" s="301"/>
      <c r="O95" s="302"/>
      <c r="P95" s="303"/>
    </row>
    <row r="96" spans="2:16" ht="70.5" customHeight="1" x14ac:dyDescent="0.2">
      <c r="B96" s="357"/>
      <c r="C96" s="298" t="s">
        <v>1059</v>
      </c>
      <c r="D96" s="299"/>
      <c r="E96" s="300"/>
      <c r="F96" s="298" t="s">
        <v>1060</v>
      </c>
      <c r="G96" s="299"/>
      <c r="H96" s="300"/>
      <c r="I96" s="298" t="s">
        <v>893</v>
      </c>
      <c r="J96" s="299"/>
      <c r="K96" s="298" t="s">
        <v>1022</v>
      </c>
      <c r="L96" s="299"/>
      <c r="M96" s="135"/>
      <c r="N96" s="301"/>
      <c r="O96" s="302"/>
      <c r="P96" s="303"/>
    </row>
    <row r="97" spans="2:16" ht="132" customHeight="1" x14ac:dyDescent="0.2">
      <c r="B97" s="358"/>
      <c r="C97" s="298" t="s">
        <v>1061</v>
      </c>
      <c r="D97" s="299"/>
      <c r="E97" s="300"/>
      <c r="F97" s="298" t="s">
        <v>1062</v>
      </c>
      <c r="G97" s="299"/>
      <c r="H97" s="300"/>
      <c r="I97" s="298" t="s">
        <v>893</v>
      </c>
      <c r="J97" s="299"/>
      <c r="K97" s="298" t="s">
        <v>1063</v>
      </c>
      <c r="L97" s="299"/>
      <c r="M97" s="135"/>
      <c r="N97" s="301"/>
      <c r="O97" s="302"/>
      <c r="P97" s="303"/>
    </row>
    <row r="98" spans="2:16" ht="14.25" customHeight="1" x14ac:dyDescent="0.2">
      <c r="B98" s="383" t="s">
        <v>1078</v>
      </c>
      <c r="C98" s="383"/>
      <c r="D98" s="383"/>
      <c r="E98" s="383"/>
      <c r="F98" s="383"/>
      <c r="G98" s="383"/>
      <c r="H98" s="383"/>
      <c r="I98" s="383"/>
      <c r="J98" s="383"/>
      <c r="K98" s="383"/>
      <c r="L98" s="383"/>
      <c r="M98" s="383"/>
      <c r="N98" s="383"/>
      <c r="O98" s="383"/>
      <c r="P98" s="383"/>
    </row>
    <row r="99" spans="2:16" ht="51" customHeight="1" x14ac:dyDescent="0.2">
      <c r="B99" s="231" t="s">
        <v>607</v>
      </c>
      <c r="C99" s="384" t="s">
        <v>886</v>
      </c>
      <c r="D99" s="384"/>
      <c r="E99" s="384"/>
      <c r="F99" s="384" t="s">
        <v>887</v>
      </c>
      <c r="G99" s="384"/>
      <c r="H99" s="384"/>
      <c r="I99" s="308" t="s">
        <v>888</v>
      </c>
      <c r="J99" s="308"/>
      <c r="K99" s="308" t="s">
        <v>889</v>
      </c>
      <c r="L99" s="308"/>
      <c r="M99" s="231" t="s">
        <v>890</v>
      </c>
      <c r="N99" s="385" t="s">
        <v>891</v>
      </c>
      <c r="O99" s="386"/>
      <c r="P99" s="387"/>
    </row>
    <row r="100" spans="2:16" ht="30.95" customHeight="1" x14ac:dyDescent="0.2">
      <c r="B100" s="356" t="s">
        <v>186</v>
      </c>
      <c r="C100" s="298" t="s">
        <v>901</v>
      </c>
      <c r="D100" s="299"/>
      <c r="E100" s="300"/>
      <c r="F100" s="298" t="s">
        <v>911</v>
      </c>
      <c r="G100" s="299"/>
      <c r="H100" s="300"/>
      <c r="I100" s="298" t="s">
        <v>917</v>
      </c>
      <c r="J100" s="299" t="s">
        <v>947</v>
      </c>
      <c r="K100" s="298" t="s">
        <v>947</v>
      </c>
      <c r="L100" s="299"/>
      <c r="M100" s="135"/>
      <c r="N100" s="301"/>
      <c r="O100" s="302"/>
      <c r="P100" s="303"/>
    </row>
    <row r="101" spans="2:16" ht="165" customHeight="1" x14ac:dyDescent="0.2">
      <c r="B101" s="357"/>
      <c r="C101" s="298" t="s">
        <v>1064</v>
      </c>
      <c r="D101" s="299"/>
      <c r="E101" s="300"/>
      <c r="F101" s="298" t="s">
        <v>1065</v>
      </c>
      <c r="G101" s="299"/>
      <c r="H101" s="300"/>
      <c r="I101" s="298" t="s">
        <v>1066</v>
      </c>
      <c r="J101" s="299"/>
      <c r="K101" s="298" t="s">
        <v>1067</v>
      </c>
      <c r="L101" s="299"/>
      <c r="M101" s="135"/>
      <c r="N101" s="301"/>
      <c r="O101" s="302"/>
      <c r="P101" s="303"/>
    </row>
    <row r="102" spans="2:16" ht="108.95" customHeight="1" x14ac:dyDescent="0.2">
      <c r="B102" s="358"/>
      <c r="C102" s="298" t="s">
        <v>1068</v>
      </c>
      <c r="D102" s="299"/>
      <c r="E102" s="300"/>
      <c r="F102" s="298" t="s">
        <v>1069</v>
      </c>
      <c r="G102" s="299"/>
      <c r="H102" s="300"/>
      <c r="I102" s="298" t="s">
        <v>1026</v>
      </c>
      <c r="J102" s="299"/>
      <c r="K102" s="298" t="s">
        <v>930</v>
      </c>
      <c r="L102" s="299"/>
      <c r="M102" s="135"/>
      <c r="N102" s="301"/>
      <c r="O102" s="302"/>
      <c r="P102" s="303"/>
    </row>
    <row r="103" spans="2:16" ht="84" customHeight="1" x14ac:dyDescent="0.2">
      <c r="B103" s="230" t="s">
        <v>1070</v>
      </c>
      <c r="C103" s="298" t="s">
        <v>1071</v>
      </c>
      <c r="D103" s="299"/>
      <c r="E103" s="300"/>
      <c r="F103" s="298" t="s">
        <v>1072</v>
      </c>
      <c r="G103" s="299"/>
      <c r="H103" s="300"/>
      <c r="I103" s="298" t="s">
        <v>1026</v>
      </c>
      <c r="J103" s="299"/>
      <c r="K103" s="298" t="s">
        <v>930</v>
      </c>
      <c r="L103" s="299"/>
      <c r="M103" s="135"/>
      <c r="N103" s="301"/>
      <c r="O103" s="302"/>
      <c r="P103" s="303"/>
    </row>
    <row r="104" spans="2:16" ht="84" customHeight="1" x14ac:dyDescent="0.2">
      <c r="B104" s="356" t="s">
        <v>1023</v>
      </c>
      <c r="C104" s="298" t="s">
        <v>1122</v>
      </c>
      <c r="D104" s="299"/>
      <c r="E104" s="300"/>
      <c r="F104" s="298" t="s">
        <v>1025</v>
      </c>
      <c r="G104" s="299"/>
      <c r="H104" s="300"/>
      <c r="I104" s="298" t="s">
        <v>1026</v>
      </c>
      <c r="J104" s="299"/>
      <c r="K104" s="298" t="s">
        <v>930</v>
      </c>
      <c r="L104" s="299"/>
      <c r="M104" s="135"/>
      <c r="N104" s="301"/>
      <c r="O104" s="302"/>
      <c r="P104" s="303"/>
    </row>
    <row r="105" spans="2:16" ht="84" customHeight="1" x14ac:dyDescent="0.2">
      <c r="B105" s="358"/>
      <c r="C105" s="298" t="s">
        <v>1123</v>
      </c>
      <c r="D105" s="299"/>
      <c r="E105" s="300"/>
      <c r="F105" s="298" t="s">
        <v>1028</v>
      </c>
      <c r="G105" s="299"/>
      <c r="H105" s="300"/>
      <c r="I105" s="298" t="s">
        <v>1026</v>
      </c>
      <c r="J105" s="299"/>
      <c r="K105" s="298" t="s">
        <v>1022</v>
      </c>
      <c r="L105" s="299"/>
      <c r="M105" s="135"/>
      <c r="N105" s="301"/>
      <c r="O105" s="302"/>
      <c r="P105" s="303"/>
    </row>
  </sheetData>
  <sheetProtection algorithmName="SHA-512" hashValue="HZZkrHi5kXkeOXbV7aZ4H1q1GGev0eTrO8i8bekp1ov9M308spg6CjTU5sPSP2GoGsQvcAmKlqIJAee4rL2DMw==" saltValue="j2yJXdkzJh0D6R6NQMD98w==" spinCount="100000" sheet="1" formatColumns="0" formatRows="0" insertRows="0"/>
  <mergeCells count="198">
    <mergeCell ref="B104:B105"/>
    <mergeCell ref="C104:E104"/>
    <mergeCell ref="F104:H104"/>
    <mergeCell ref="I104:J104"/>
    <mergeCell ref="K104:L104"/>
    <mergeCell ref="N104:P104"/>
    <mergeCell ref="C105:E105"/>
    <mergeCell ref="F105:H105"/>
    <mergeCell ref="I105:J105"/>
    <mergeCell ref="K105:L105"/>
    <mergeCell ref="N105:P105"/>
    <mergeCell ref="F73:G73"/>
    <mergeCell ref="F74:G74"/>
    <mergeCell ref="F75:G75"/>
    <mergeCell ref="B66:G66"/>
    <mergeCell ref="F68:G68"/>
    <mergeCell ref="F69:G69"/>
    <mergeCell ref="F70:G70"/>
    <mergeCell ref="F71:G71"/>
    <mergeCell ref="C8:C10"/>
    <mergeCell ref="C37:C40"/>
    <mergeCell ref="E7:E10"/>
    <mergeCell ref="B37:B40"/>
    <mergeCell ref="D37:D40"/>
    <mergeCell ref="E37:E40"/>
    <mergeCell ref="B7:B10"/>
    <mergeCell ref="D7:D10"/>
    <mergeCell ref="F72:G72"/>
    <mergeCell ref="J12:L12"/>
    <mergeCell ref="J13:L13"/>
    <mergeCell ref="J14:L14"/>
    <mergeCell ref="J15:L15"/>
    <mergeCell ref="J16:L16"/>
    <mergeCell ref="G7:G10"/>
    <mergeCell ref="H7:H10"/>
    <mergeCell ref="F7:F10"/>
    <mergeCell ref="I7:I10"/>
    <mergeCell ref="J7:L10"/>
    <mergeCell ref="J24:L24"/>
    <mergeCell ref="J25:L25"/>
    <mergeCell ref="J26:L26"/>
    <mergeCell ref="J27:L27"/>
    <mergeCell ref="J28:L28"/>
    <mergeCell ref="J18:L18"/>
    <mergeCell ref="J19:L19"/>
    <mergeCell ref="J20:L20"/>
    <mergeCell ref="J21:L21"/>
    <mergeCell ref="J22:L22"/>
    <mergeCell ref="H42:J42"/>
    <mergeCell ref="H43:J43"/>
    <mergeCell ref="H44:J44"/>
    <mergeCell ref="H54:J54"/>
    <mergeCell ref="J30:L30"/>
    <mergeCell ref="J31:L31"/>
    <mergeCell ref="J32:L32"/>
    <mergeCell ref="J33:L33"/>
    <mergeCell ref="J34:L34"/>
    <mergeCell ref="H63:J63"/>
    <mergeCell ref="H64:J64"/>
    <mergeCell ref="B6:L6"/>
    <mergeCell ref="B2:L2"/>
    <mergeCell ref="B3:L3"/>
    <mergeCell ref="B4:L4"/>
    <mergeCell ref="F37:F40"/>
    <mergeCell ref="G37:G40"/>
    <mergeCell ref="B36:J36"/>
    <mergeCell ref="H57:J57"/>
    <mergeCell ref="H58:J58"/>
    <mergeCell ref="H60:J60"/>
    <mergeCell ref="H61:J61"/>
    <mergeCell ref="H62:J62"/>
    <mergeCell ref="H51:J51"/>
    <mergeCell ref="H52:J52"/>
    <mergeCell ref="H55:J55"/>
    <mergeCell ref="H56:J56"/>
    <mergeCell ref="H45:J45"/>
    <mergeCell ref="H46:J46"/>
    <mergeCell ref="H48:J48"/>
    <mergeCell ref="H49:J49"/>
    <mergeCell ref="H50:J50"/>
    <mergeCell ref="H37:J40"/>
    <mergeCell ref="B77:P77"/>
    <mergeCell ref="B78:P78"/>
    <mergeCell ref="B79:P79"/>
    <mergeCell ref="C81:E81"/>
    <mergeCell ref="F81:H81"/>
    <mergeCell ref="I81:J81"/>
    <mergeCell ref="K81:L81"/>
    <mergeCell ref="N81:P81"/>
    <mergeCell ref="B80:P80"/>
    <mergeCell ref="N83:P83"/>
    <mergeCell ref="C84:E84"/>
    <mergeCell ref="F84:H84"/>
    <mergeCell ref="I84:J84"/>
    <mergeCell ref="K84:L84"/>
    <mergeCell ref="N84:P84"/>
    <mergeCell ref="C83:E83"/>
    <mergeCell ref="F83:H83"/>
    <mergeCell ref="I83:J83"/>
    <mergeCell ref="K83:L83"/>
    <mergeCell ref="F88:H88"/>
    <mergeCell ref="I88:J88"/>
    <mergeCell ref="K88:L88"/>
    <mergeCell ref="N88:P88"/>
    <mergeCell ref="N85:P85"/>
    <mergeCell ref="C86:E86"/>
    <mergeCell ref="F86:H86"/>
    <mergeCell ref="I86:J86"/>
    <mergeCell ref="K86:L86"/>
    <mergeCell ref="N86:P86"/>
    <mergeCell ref="C85:E85"/>
    <mergeCell ref="F85:H85"/>
    <mergeCell ref="I85:J85"/>
    <mergeCell ref="K85:L85"/>
    <mergeCell ref="C87:E87"/>
    <mergeCell ref="F87:H87"/>
    <mergeCell ref="I87:J87"/>
    <mergeCell ref="K87:L87"/>
    <mergeCell ref="N87:P87"/>
    <mergeCell ref="C88:E88"/>
    <mergeCell ref="C91:E91"/>
    <mergeCell ref="F91:H91"/>
    <mergeCell ref="I91:J91"/>
    <mergeCell ref="K91:L91"/>
    <mergeCell ref="N91:P91"/>
    <mergeCell ref="K89:L89"/>
    <mergeCell ref="N89:P89"/>
    <mergeCell ref="C90:E90"/>
    <mergeCell ref="F90:H90"/>
    <mergeCell ref="I90:J90"/>
    <mergeCell ref="K90:L90"/>
    <mergeCell ref="N90:P90"/>
    <mergeCell ref="C89:E89"/>
    <mergeCell ref="F89:H89"/>
    <mergeCell ref="I89:J89"/>
    <mergeCell ref="C93:E93"/>
    <mergeCell ref="F93:H93"/>
    <mergeCell ref="I93:J93"/>
    <mergeCell ref="K93:L93"/>
    <mergeCell ref="N93:P93"/>
    <mergeCell ref="C92:E92"/>
    <mergeCell ref="F92:H92"/>
    <mergeCell ref="I92:J92"/>
    <mergeCell ref="K92:L92"/>
    <mergeCell ref="N92:P92"/>
    <mergeCell ref="C95:E95"/>
    <mergeCell ref="F95:H95"/>
    <mergeCell ref="I95:J95"/>
    <mergeCell ref="K95:L95"/>
    <mergeCell ref="N95:P95"/>
    <mergeCell ref="C94:E94"/>
    <mergeCell ref="F94:H94"/>
    <mergeCell ref="I94:J94"/>
    <mergeCell ref="K94:L94"/>
    <mergeCell ref="N94:P94"/>
    <mergeCell ref="C97:E97"/>
    <mergeCell ref="F97:H97"/>
    <mergeCell ref="I97:J97"/>
    <mergeCell ref="K97:L97"/>
    <mergeCell ref="N97:P97"/>
    <mergeCell ref="C96:E96"/>
    <mergeCell ref="F96:H96"/>
    <mergeCell ref="I96:J96"/>
    <mergeCell ref="K96:L96"/>
    <mergeCell ref="N96:P96"/>
    <mergeCell ref="I99:J99"/>
    <mergeCell ref="K99:L99"/>
    <mergeCell ref="N99:P99"/>
    <mergeCell ref="C100:E100"/>
    <mergeCell ref="F100:H100"/>
    <mergeCell ref="K100:L100"/>
    <mergeCell ref="N100:P100"/>
    <mergeCell ref="I100:J100"/>
    <mergeCell ref="B100:B102"/>
    <mergeCell ref="C82:E82"/>
    <mergeCell ref="F82:H82"/>
    <mergeCell ref="I82:J82"/>
    <mergeCell ref="K82:L82"/>
    <mergeCell ref="N82:P82"/>
    <mergeCell ref="B82:B97"/>
    <mergeCell ref="C103:E103"/>
    <mergeCell ref="F103:H103"/>
    <mergeCell ref="I103:J103"/>
    <mergeCell ref="K103:L103"/>
    <mergeCell ref="N103:P103"/>
    <mergeCell ref="N101:P101"/>
    <mergeCell ref="C102:E102"/>
    <mergeCell ref="F102:H102"/>
    <mergeCell ref="I102:J102"/>
    <mergeCell ref="K102:L102"/>
    <mergeCell ref="N102:P102"/>
    <mergeCell ref="C101:E101"/>
    <mergeCell ref="F101:H101"/>
    <mergeCell ref="I101:J101"/>
    <mergeCell ref="K101:L101"/>
    <mergeCell ref="B98:P98"/>
    <mergeCell ref="C99:E99"/>
    <mergeCell ref="F99:H99"/>
  </mergeCells>
  <conditionalFormatting sqref="M82:M97">
    <cfRule type="expression" dxfId="23" priority="4">
      <formula>M82="Pass"</formula>
    </cfRule>
  </conditionalFormatting>
  <conditionalFormatting sqref="M100:M105">
    <cfRule type="expression" dxfId="22" priority="8">
      <formula>M100="Pass"</formula>
    </cfRule>
  </conditionalFormatting>
  <conditionalFormatting sqref="N82:P97">
    <cfRule type="expression" dxfId="21" priority="3">
      <formula>M82="Pass"</formula>
    </cfRule>
  </conditionalFormatting>
  <conditionalFormatting sqref="N100:P103">
    <cfRule type="expression" dxfId="20" priority="5">
      <formula>M100="Pass"</formula>
    </cfRule>
  </conditionalFormatting>
  <conditionalFormatting sqref="N104:P104">
    <cfRule type="expression" dxfId="19" priority="2">
      <formula>M104="Pass"</formula>
    </cfRule>
  </conditionalFormatting>
  <conditionalFormatting sqref="N105:P105">
    <cfRule type="expression" dxfId="18" priority="1">
      <formula>M105="Pass"</formula>
    </cfRule>
  </conditionalFormatting>
  <dataValidations count="1">
    <dataValidation type="list" allowBlank="1" showInputMessage="1" showErrorMessage="1" sqref="M82:M97 M100:M105" xr:uid="{4B8FA8A4-3BF9-4A46-B5BC-29C84CD0EAD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2573E-C93B-4A4D-BB9E-397607C03053}">
          <x14:formula1>
            <xm:f>'Data Validation'!$AK$104:$AK$105</xm:f>
          </x14:formula1>
          <xm:sqref>I12:I16 I18:I22 I24:I28 I30:I34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8734-D295-42CA-872E-BC0F0756AF69}">
  <sheetPr codeName="Sheet5">
    <tabColor theme="4" tint="0.39997558519241921"/>
  </sheetPr>
  <dimension ref="A2:AC29"/>
  <sheetViews>
    <sheetView showGridLines="0" zoomScaleNormal="100" workbookViewId="0"/>
  </sheetViews>
  <sheetFormatPr defaultColWidth="9.140625" defaultRowHeight="14.25" x14ac:dyDescent="0.2"/>
  <cols>
    <col min="1" max="1" width="1.7109375" style="3" bestFit="1" customWidth="1"/>
    <col min="2" max="2" width="17.140625" style="3" customWidth="1"/>
    <col min="3" max="3" width="26.42578125" style="3" customWidth="1"/>
    <col min="4" max="4" width="15.5703125" style="3" bestFit="1" customWidth="1"/>
    <col min="5" max="5" width="23.42578125" style="3" bestFit="1" customWidth="1"/>
    <col min="6" max="6" width="20.42578125" style="3" customWidth="1"/>
    <col min="7" max="7" width="13.140625" style="3" bestFit="1" customWidth="1"/>
    <col min="8" max="8" width="13.5703125" style="3" bestFit="1" customWidth="1"/>
    <col min="9" max="9" width="9.5703125" style="3" customWidth="1"/>
    <col min="10" max="10" width="13" style="3" bestFit="1" customWidth="1"/>
    <col min="11" max="11" width="11.42578125" style="3" bestFit="1" customWidth="1"/>
    <col min="12" max="12" width="17.5703125" style="3" bestFit="1" customWidth="1"/>
    <col min="13" max="13" width="14.140625" style="3" bestFit="1" customWidth="1"/>
    <col min="14" max="14" width="14.7109375" style="3" bestFit="1" customWidth="1"/>
    <col min="15" max="15" width="14.140625" style="3" bestFit="1" customWidth="1"/>
    <col min="16" max="16" width="18" style="3" bestFit="1" customWidth="1"/>
    <col min="17" max="17" width="19.28515625" style="3" bestFit="1" customWidth="1"/>
    <col min="18" max="18" width="17.28515625" style="3" bestFit="1" customWidth="1"/>
    <col min="19" max="19" width="14.42578125" style="3" bestFit="1" customWidth="1"/>
    <col min="20" max="20" width="14.28515625" style="3" bestFit="1" customWidth="1"/>
    <col min="21" max="21" width="19.85546875" style="3" bestFit="1" customWidth="1"/>
    <col min="22" max="22" width="11.42578125" style="3" bestFit="1" customWidth="1"/>
    <col min="23" max="23" width="10" style="3" bestFit="1" customWidth="1"/>
    <col min="24" max="24" width="11.42578125" style="3" bestFit="1" customWidth="1"/>
    <col min="25" max="25" width="7.85546875" style="3" bestFit="1" customWidth="1"/>
    <col min="26" max="26" width="18.85546875" style="3" bestFit="1" customWidth="1"/>
    <col min="27" max="36" width="18.140625" style="3" customWidth="1"/>
    <col min="37" max="16384" width="9.140625" style="3"/>
  </cols>
  <sheetData>
    <row r="2" spans="1:29" s="24" customFormat="1" ht="15.75" x14ac:dyDescent="0.25">
      <c r="B2" s="392" t="s">
        <v>754</v>
      </c>
      <c r="C2" s="393"/>
      <c r="D2" s="393"/>
      <c r="E2" s="393"/>
      <c r="F2" s="393"/>
      <c r="G2" s="393"/>
      <c r="H2" s="393"/>
      <c r="I2" s="393"/>
      <c r="J2" s="393"/>
      <c r="K2" s="393"/>
      <c r="L2" s="393"/>
      <c r="M2" s="393"/>
      <c r="N2" s="393"/>
      <c r="O2" s="394"/>
      <c r="P2" s="7"/>
      <c r="Q2" s="7"/>
      <c r="R2" s="7"/>
      <c r="S2" s="7"/>
      <c r="T2" s="7"/>
      <c r="U2" s="7"/>
    </row>
    <row r="3" spans="1:29" ht="16.5" customHeight="1" x14ac:dyDescent="0.25">
      <c r="A3" s="4"/>
      <c r="B3" s="279" t="s">
        <v>725</v>
      </c>
      <c r="C3" s="280"/>
      <c r="D3" s="280"/>
      <c r="E3" s="280"/>
      <c r="F3" s="280"/>
      <c r="G3" s="280"/>
      <c r="H3" s="280"/>
      <c r="I3" s="280"/>
      <c r="J3" s="280"/>
      <c r="K3" s="280"/>
      <c r="L3" s="280"/>
      <c r="M3" s="280"/>
      <c r="N3" s="280"/>
      <c r="O3" s="281"/>
      <c r="P3" s="20"/>
      <c r="Q3" s="19"/>
      <c r="R3" s="10"/>
      <c r="S3" s="10"/>
    </row>
    <row r="4" spans="1:29" ht="15" customHeight="1" x14ac:dyDescent="0.2">
      <c r="A4" s="4"/>
      <c r="B4" s="368" t="s">
        <v>746</v>
      </c>
      <c r="C4" s="277"/>
      <c r="D4" s="277"/>
      <c r="E4" s="277"/>
      <c r="F4" s="277"/>
      <c r="G4" s="277"/>
      <c r="H4" s="277"/>
      <c r="I4" s="277"/>
      <c r="J4" s="277"/>
      <c r="K4" s="277"/>
      <c r="L4" s="277"/>
      <c r="M4" s="277"/>
      <c r="N4" s="277"/>
      <c r="O4" s="278"/>
      <c r="P4" s="88"/>
      <c r="Q4" s="89"/>
      <c r="R4" s="89"/>
      <c r="S4" s="89"/>
    </row>
    <row r="5" spans="1:29" x14ac:dyDescent="0.2">
      <c r="U5" s="6"/>
      <c r="V5" s="6"/>
      <c r="W5" s="6"/>
      <c r="X5" s="6"/>
      <c r="Y5" s="6"/>
      <c r="Z5" s="6"/>
      <c r="AA5" s="6"/>
      <c r="AB5" s="6"/>
      <c r="AC5" s="6"/>
    </row>
    <row r="6" spans="1:29" s="24" customFormat="1" ht="15.75" x14ac:dyDescent="0.25">
      <c r="B6" s="403" t="s">
        <v>704</v>
      </c>
      <c r="C6" s="404"/>
      <c r="D6" s="404"/>
      <c r="E6" s="404"/>
      <c r="F6" s="404"/>
      <c r="G6" s="404"/>
      <c r="H6" s="404"/>
      <c r="I6" s="404"/>
      <c r="J6" s="404"/>
      <c r="K6" s="404"/>
      <c r="L6" s="404"/>
      <c r="M6" s="404"/>
      <c r="N6" s="404"/>
      <c r="O6" s="405"/>
      <c r="P6" s="7"/>
      <c r="Q6" s="7"/>
      <c r="R6" s="7"/>
      <c r="S6" s="7"/>
      <c r="T6" s="7"/>
      <c r="U6" s="7"/>
    </row>
    <row r="7" spans="1:29" s="7" customFormat="1" ht="12" customHeight="1" x14ac:dyDescent="0.25">
      <c r="A7" s="9"/>
      <c r="B7" s="373" t="s">
        <v>234</v>
      </c>
      <c r="C7" s="369" t="s">
        <v>94</v>
      </c>
      <c r="D7" s="396" t="s">
        <v>232</v>
      </c>
      <c r="E7" s="396" t="s">
        <v>840</v>
      </c>
      <c r="F7" s="373" t="s">
        <v>246</v>
      </c>
      <c r="G7" s="373" t="s">
        <v>167</v>
      </c>
      <c r="H7" s="373" t="s">
        <v>243</v>
      </c>
      <c r="I7" s="373" t="s">
        <v>229</v>
      </c>
      <c r="J7" s="373" t="s">
        <v>228</v>
      </c>
      <c r="K7" s="373" t="s">
        <v>852</v>
      </c>
      <c r="L7" s="361" t="s">
        <v>239</v>
      </c>
      <c r="M7" s="369" t="s">
        <v>104</v>
      </c>
      <c r="N7" s="410"/>
      <c r="O7" s="411"/>
    </row>
    <row r="8" spans="1:29" s="7" customFormat="1" ht="36" customHeight="1" x14ac:dyDescent="0.25">
      <c r="A8" s="9"/>
      <c r="B8" s="373"/>
      <c r="C8" s="370"/>
      <c r="D8" s="396"/>
      <c r="E8" s="396"/>
      <c r="F8" s="373"/>
      <c r="G8" s="373"/>
      <c r="H8" s="373"/>
      <c r="I8" s="373"/>
      <c r="J8" s="373"/>
      <c r="K8" s="373"/>
      <c r="L8" s="364"/>
      <c r="M8" s="370"/>
      <c r="N8" s="412"/>
      <c r="O8" s="413"/>
    </row>
    <row r="9" spans="1:29" s="6" customFormat="1" ht="24" customHeight="1" x14ac:dyDescent="0.2">
      <c r="A9" s="8" t="s">
        <v>225</v>
      </c>
      <c r="B9" s="227" t="s">
        <v>196</v>
      </c>
      <c r="C9" s="93" t="str">
        <f>IF('General Project Info'!C93="","",IF('General Project Info'!C93='Data Validation'!$I$14,'General Project Info'!D93,'General Project Info'!C93))</f>
        <v/>
      </c>
      <c r="D9" s="157"/>
      <c r="E9" s="94" t="str">
        <f>IF('General Project Info'!C94="","",'General Project Info'!C94)</f>
        <v/>
      </c>
      <c r="F9" s="94" t="str">
        <f>IF('General Project Info'!C91="","",'General Project Info'!C91)</f>
        <v/>
      </c>
      <c r="G9" s="94" t="str">
        <f>IF('General Project Info'!C96="","",IF('General Project Info'!C96='Data Validation'!$I$14,'General Project Info'!D96,'General Project Info'!C96))</f>
        <v/>
      </c>
      <c r="H9" s="94" t="str">
        <f>IF('General Project Info'!C92="","",IF('General Project Info'!C92='Data Validation'!$I$14,'General Project Info'!D92,'General Project Info'!C92))</f>
        <v/>
      </c>
      <c r="I9" s="198"/>
      <c r="J9" s="157"/>
      <c r="K9" s="157"/>
      <c r="L9" s="157"/>
      <c r="M9" s="273"/>
      <c r="N9" s="395"/>
      <c r="O9" s="274"/>
    </row>
    <row r="10" spans="1:29" s="6" customFormat="1" ht="24" x14ac:dyDescent="0.2">
      <c r="A10" s="8" t="s">
        <v>225</v>
      </c>
      <c r="B10" s="227" t="s">
        <v>226</v>
      </c>
      <c r="C10" s="93" t="str">
        <f>IF('General Project Info'!C100="","",IF('General Project Info'!C100='Data Validation'!$I$14,'General Project Info'!D100,'General Project Info'!C100))</f>
        <v/>
      </c>
      <c r="D10" s="157"/>
      <c r="E10" s="94" t="str">
        <f>IF('General Project Info'!C101="","",'General Project Info'!C101)</f>
        <v/>
      </c>
      <c r="F10" s="94" t="str">
        <f>IF('General Project Info'!C98="","",'General Project Info'!C98)</f>
        <v/>
      </c>
      <c r="G10" s="94" t="str">
        <f>IF('General Project Info'!C103="","",IF('General Project Info'!C103='Data Validation'!$I$14,'General Project Info'!D103,'General Project Info'!C103))</f>
        <v/>
      </c>
      <c r="H10" s="94" t="str">
        <f>IF('General Project Info'!C99="","",IF('General Project Info'!C99='Data Validation'!$I$14,'General Project Info'!D99,'General Project Info'!C99))</f>
        <v/>
      </c>
      <c r="I10" s="198"/>
      <c r="J10" s="157"/>
      <c r="K10" s="157"/>
      <c r="L10" s="157"/>
      <c r="M10" s="273"/>
      <c r="N10" s="395"/>
      <c r="O10" s="274"/>
    </row>
    <row r="12" spans="1:29" ht="15.75" x14ac:dyDescent="0.2">
      <c r="B12" s="371" t="s">
        <v>683</v>
      </c>
      <c r="C12" s="372"/>
      <c r="D12" s="372"/>
      <c r="E12" s="372"/>
      <c r="F12" s="409"/>
    </row>
    <row r="13" spans="1:29" ht="15" x14ac:dyDescent="0.2">
      <c r="B13" s="361" t="str">
        <f>'Data Validation'!F83</f>
        <v>Climate Zone</v>
      </c>
      <c r="C13" s="406" t="s">
        <v>707</v>
      </c>
      <c r="D13" s="407"/>
      <c r="E13" s="408" t="s">
        <v>737</v>
      </c>
      <c r="F13" s="407"/>
    </row>
    <row r="14" spans="1:29" ht="62.45" customHeight="1" x14ac:dyDescent="0.2">
      <c r="B14" s="364"/>
      <c r="C14" s="42" t="str">
        <f>'Data Validation'!G83</f>
        <v>Min Installed Capacity to Meet 30% of Domestic Hot Water Load (MBH/Bedroom)</v>
      </c>
      <c r="D14" s="42" t="s">
        <v>706</v>
      </c>
      <c r="E14" s="42" t="str">
        <f>'Data Validation'!H83</f>
        <v>Min Installed Capacity to Meet 30% of Domestic Hot Water Load (MBH/Dwelling Unit)</v>
      </c>
      <c r="F14" s="42" t="s">
        <v>706</v>
      </c>
    </row>
    <row r="15" spans="1:29" s="4" customFormat="1" x14ac:dyDescent="0.2">
      <c r="B15" s="12" t="str">
        <f>IFERROR(VLOOKUP('General Project Info'!C15,'Data Validation'!$B$18:$C$79,2,FALSE),"")</f>
        <v/>
      </c>
      <c r="C15" s="48" t="str">
        <f>IFERROR((VLOOKUP(B15,'Data Validation'!$F$83:$H$92,2,FALSE)),"")</f>
        <v/>
      </c>
      <c r="D15" s="48" t="str">
        <f>IFERROR(C15*'General Project Info'!C32,"")</f>
        <v/>
      </c>
      <c r="E15" s="48" t="str">
        <f>IFERROR((VLOOKUP(B15,'Data Validation'!$F$83:$H$92,3,FALSE)),"")</f>
        <v/>
      </c>
      <c r="F15" s="182" t="str">
        <f>IFERROR(E15*'General Project Info'!C31,"")</f>
        <v/>
      </c>
      <c r="G15" s="27"/>
    </row>
    <row r="17" spans="1:29" s="24" customFormat="1" ht="15.75" x14ac:dyDescent="0.25">
      <c r="B17" s="397" t="s">
        <v>674</v>
      </c>
      <c r="C17" s="397"/>
      <c r="D17" s="397"/>
      <c r="E17" s="397"/>
      <c r="F17" s="397"/>
      <c r="G17" s="397"/>
      <c r="H17" s="397"/>
      <c r="I17" s="397"/>
      <c r="J17" s="397"/>
      <c r="K17" s="397"/>
      <c r="L17" s="397"/>
      <c r="M17" s="397"/>
      <c r="N17" s="397"/>
      <c r="O17" s="7"/>
      <c r="P17" s="7"/>
      <c r="Q17" s="7"/>
      <c r="R17" s="7"/>
      <c r="S17" s="7"/>
      <c r="T17" s="7"/>
      <c r="U17" s="7"/>
      <c r="V17" s="7"/>
      <c r="W17" s="7"/>
      <c r="X17" s="7"/>
      <c r="Y17" s="7"/>
      <c r="Z17" s="7"/>
      <c r="AA17" s="7"/>
      <c r="AB17" s="7"/>
      <c r="AC17" s="7"/>
    </row>
    <row r="18" spans="1:29" s="7" customFormat="1" ht="45" customHeight="1" x14ac:dyDescent="0.25">
      <c r="A18" s="9"/>
      <c r="B18" s="42" t="s">
        <v>234</v>
      </c>
      <c r="C18" s="42" t="s">
        <v>94</v>
      </c>
      <c r="D18" s="90" t="s">
        <v>232</v>
      </c>
      <c r="E18" s="90" t="s">
        <v>840</v>
      </c>
      <c r="F18" s="90" t="s">
        <v>551</v>
      </c>
      <c r="G18" s="90" t="s">
        <v>230</v>
      </c>
      <c r="H18" s="42" t="s">
        <v>741</v>
      </c>
      <c r="I18" s="42" t="s">
        <v>851</v>
      </c>
      <c r="J18" s="42" t="s">
        <v>708</v>
      </c>
      <c r="K18" s="90" t="s">
        <v>227</v>
      </c>
      <c r="L18" s="90" t="s">
        <v>694</v>
      </c>
      <c r="M18" s="283" t="s">
        <v>104</v>
      </c>
      <c r="N18" s="284"/>
    </row>
    <row r="19" spans="1:29" s="6" customFormat="1" ht="24" x14ac:dyDescent="0.2">
      <c r="A19" s="8" t="s">
        <v>225</v>
      </c>
      <c r="B19" s="227" t="s">
        <v>196</v>
      </c>
      <c r="C19" s="157"/>
      <c r="D19" s="157"/>
      <c r="E19" s="157"/>
      <c r="F19" s="157"/>
      <c r="G19" s="157"/>
      <c r="H19" s="157"/>
      <c r="I19" s="195"/>
      <c r="J19" s="157"/>
      <c r="K19" s="157"/>
      <c r="L19" s="157"/>
      <c r="M19" s="273"/>
      <c r="N19" s="274"/>
      <c r="O19" s="7"/>
      <c r="P19" s="7"/>
      <c r="Q19" s="7"/>
      <c r="R19" s="7"/>
      <c r="S19" s="7"/>
      <c r="T19" s="7"/>
      <c r="U19" s="7"/>
    </row>
    <row r="20" spans="1:29" s="6" customFormat="1" ht="24" x14ac:dyDescent="0.2">
      <c r="A20" s="8" t="s">
        <v>225</v>
      </c>
      <c r="B20" s="227" t="s">
        <v>226</v>
      </c>
      <c r="C20" s="157"/>
      <c r="D20" s="157"/>
      <c r="E20" s="157"/>
      <c r="F20" s="157"/>
      <c r="G20" s="157"/>
      <c r="H20" s="157"/>
      <c r="I20" s="195"/>
      <c r="J20" s="157"/>
      <c r="K20" s="157"/>
      <c r="L20" s="157"/>
      <c r="M20" s="273"/>
      <c r="N20" s="274"/>
      <c r="O20" s="7"/>
      <c r="P20" s="7"/>
      <c r="Q20" s="7"/>
      <c r="R20" s="7"/>
      <c r="S20" s="7"/>
      <c r="T20" s="7"/>
      <c r="U20" s="7"/>
    </row>
    <row r="21" spans="1:29" s="6" customFormat="1" ht="17.25" customHeight="1" x14ac:dyDescent="0.2">
      <c r="A21" s="8"/>
      <c r="B21" s="398" t="s">
        <v>882</v>
      </c>
      <c r="C21" s="399"/>
      <c r="D21" s="157"/>
      <c r="E21" s="400" t="s">
        <v>883</v>
      </c>
      <c r="F21" s="401"/>
      <c r="G21" s="402"/>
      <c r="H21" s="273"/>
      <c r="I21" s="395"/>
      <c r="J21" s="395"/>
      <c r="K21" s="395"/>
      <c r="L21" s="395"/>
      <c r="M21" s="395"/>
      <c r="N21" s="274"/>
      <c r="O21" s="7"/>
      <c r="P21" s="7"/>
      <c r="Q21" s="7"/>
      <c r="R21" s="7"/>
      <c r="S21" s="7"/>
      <c r="T21" s="7"/>
      <c r="U21" s="7"/>
    </row>
    <row r="23" spans="1:29" ht="15.75" x14ac:dyDescent="0.2">
      <c r="B23" s="275" t="s">
        <v>819</v>
      </c>
      <c r="C23" s="275"/>
      <c r="D23" s="275"/>
      <c r="E23" s="275"/>
    </row>
    <row r="24" spans="1:29" x14ac:dyDescent="0.2">
      <c r="B24" s="38" t="s">
        <v>94</v>
      </c>
      <c r="C24" s="37" t="s">
        <v>529</v>
      </c>
      <c r="D24" s="283" t="s">
        <v>104</v>
      </c>
      <c r="E24" s="284"/>
    </row>
    <row r="25" spans="1:29" s="4" customFormat="1" x14ac:dyDescent="0.2">
      <c r="B25" s="157"/>
      <c r="C25" s="174"/>
      <c r="D25" s="273"/>
      <c r="E25" s="274"/>
    </row>
    <row r="26" spans="1:29" s="4" customFormat="1" x14ac:dyDescent="0.2">
      <c r="B26" s="157"/>
      <c r="C26" s="174"/>
      <c r="D26" s="273"/>
      <c r="E26" s="274"/>
    </row>
    <row r="27" spans="1:29" s="4" customFormat="1" x14ac:dyDescent="0.2">
      <c r="B27" s="157"/>
      <c r="C27" s="174"/>
      <c r="D27" s="273"/>
      <c r="E27" s="274"/>
    </row>
    <row r="28" spans="1:29" s="4" customFormat="1" x14ac:dyDescent="0.2">
      <c r="B28" s="157"/>
      <c r="C28" s="174"/>
      <c r="D28" s="273"/>
      <c r="E28" s="274"/>
    </row>
    <row r="29" spans="1:29" s="4" customFormat="1" x14ac:dyDescent="0.2">
      <c r="B29" s="157"/>
      <c r="C29" s="174"/>
      <c r="D29" s="273"/>
      <c r="E29" s="274"/>
    </row>
  </sheetData>
  <sheetProtection algorithmName="SHA-512" hashValue="jES6XrRbjVxuhJkW3ZfBGkmwmTzfAfNBRFDvnisWAsGy+fWZQT+rcPZrcJ+qYiEDfFHxF+9EGyf6zKPPb5mA/g==" saltValue="HCdgGTroG6WdQeZwpD4TNw==" spinCount="100000" sheet="1" objects="1" scenarios="1" formatColumns="0" formatRows="0" insertRows="0"/>
  <mergeCells count="36">
    <mergeCell ref="E21:G21"/>
    <mergeCell ref="H21:N21"/>
    <mergeCell ref="B6:O6"/>
    <mergeCell ref="C13:D13"/>
    <mergeCell ref="E13:F13"/>
    <mergeCell ref="B12:F12"/>
    <mergeCell ref="G7:G8"/>
    <mergeCell ref="K7:K8"/>
    <mergeCell ref="M9:O9"/>
    <mergeCell ref="J7:J8"/>
    <mergeCell ref="M19:N19"/>
    <mergeCell ref="M20:N20"/>
    <mergeCell ref="B13:B14"/>
    <mergeCell ref="M7:O8"/>
    <mergeCell ref="E7:E8"/>
    <mergeCell ref="D29:E29"/>
    <mergeCell ref="B23:E23"/>
    <mergeCell ref="D26:E26"/>
    <mergeCell ref="D27:E27"/>
    <mergeCell ref="D28:E28"/>
    <mergeCell ref="B3:O3"/>
    <mergeCell ref="B4:O4"/>
    <mergeCell ref="B2:O2"/>
    <mergeCell ref="D24:E24"/>
    <mergeCell ref="D25:E25"/>
    <mergeCell ref="L7:L8"/>
    <mergeCell ref="M18:N18"/>
    <mergeCell ref="M10:O10"/>
    <mergeCell ref="B7:B8"/>
    <mergeCell ref="C7:C8"/>
    <mergeCell ref="D7:D8"/>
    <mergeCell ref="F7:F8"/>
    <mergeCell ref="H7:H8"/>
    <mergeCell ref="I7:I8"/>
    <mergeCell ref="B17:N17"/>
    <mergeCell ref="B21:C21"/>
  </mergeCells>
  <dataValidations count="2">
    <dataValidation type="list" allowBlank="1" showInputMessage="1" showErrorMessage="1" sqref="L9:L10" xr:uid="{B400254D-276B-4F31-839A-6A76C0726203}">
      <formula1>DD_DHW_StorageTank</formula1>
    </dataValidation>
    <dataValidation type="list" allowBlank="1" showInputMessage="1" showErrorMessage="1" sqref="L19:L20" xr:uid="{81006150-0158-497B-9007-FAD269BCFB78}">
      <formula1>"Air Source,Ground Source,Other"</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4114528-A673-4C17-A282-06458822C03A}">
          <x14:formula1>
            <xm:f>'Data Validation'!$V$87:$V$91</xm:f>
          </x14:formula1>
          <xm:sqref>J9:J10</xm:sqref>
        </x14:dataValidation>
        <x14:dataValidation type="list" allowBlank="1" showInputMessage="1" showErrorMessage="1" xr:uid="{5F32AB3F-AA4E-4DE6-B982-1D95157F849C}">
          <x14:formula1>
            <xm:f>'Data Validation'!$D$84:$D$85</xm:f>
          </x14:formula1>
          <xm:sqref>C19:C20</xm:sqref>
        </x14:dataValidation>
        <x14:dataValidation type="list" allowBlank="1" showInputMessage="1" showErrorMessage="1" xr:uid="{04CD9972-DB64-47C8-A492-95AD3E895884}">
          <x14:formula1>
            <xm:f>'Data Validation'!$B$84:$B$85</xm:f>
          </x14:formula1>
          <xm:sqref>D9:D10 D19:D20</xm:sqref>
        </x14:dataValidation>
        <x14:dataValidation type="list" allowBlank="1" showInputMessage="1" showErrorMessage="1" xr:uid="{3507B985-EFC6-46EE-8BD0-707C88FB9C4A}">
          <x14:formula1>
            <xm:f>'Data Validation'!$Y$87:$Y$88</xm:f>
          </x14:formula1>
          <xm:sqref>J19:J20</xm:sqref>
        </x14:dataValidation>
        <x14:dataValidation type="list" allowBlank="1" showInputMessage="1" showErrorMessage="1" xr:uid="{F639282C-91A0-45DA-AB6B-70CE9BC246D4}">
          <x14:formula1>
            <xm:f>'Data Validation'!$G$129:$G$131</xm:f>
          </x14:formula1>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58825B08ECC54B9C8E30EC082F138F" ma:contentTypeVersion="13" ma:contentTypeDescription="Create a new document." ma:contentTypeScope="" ma:versionID="151da865d60b68830274352cbf002eda">
  <xsd:schema xmlns:xsd="http://www.w3.org/2001/XMLSchema" xmlns:xs="http://www.w3.org/2001/XMLSchema" xmlns:p="http://schemas.microsoft.com/office/2006/metadata/properties" xmlns:ns3="2510f476-f3e2-4e30-99d0-b8395cd17fc4" xmlns:ns4="ad9c9794-72f0-487c-87f9-b86b6469a290" targetNamespace="http://schemas.microsoft.com/office/2006/metadata/properties" ma:root="true" ma:fieldsID="fe42a406822d44f93758ad9c00bf4696" ns3:_="" ns4:_="">
    <xsd:import namespace="2510f476-f3e2-4e30-99d0-b8395cd17fc4"/>
    <xsd:import namespace="ad9c9794-72f0-487c-87f9-b86b6469a2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0f476-f3e2-4e30-99d0-b8395cd17fc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9c9794-72f0-487c-87f9-b86b6469a29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5DF97-1D69-4EBB-B13B-6F6E1856D95D}">
  <ds:schemaRefs>
    <ds:schemaRef ds:uri="http://purl.org/dc/terms/"/>
    <ds:schemaRef ds:uri="http://schemas.openxmlformats.org/package/2006/metadata/core-properties"/>
    <ds:schemaRef ds:uri="http://purl.org/dc/dcmitype/"/>
    <ds:schemaRef ds:uri="ad9c9794-72f0-487c-87f9-b86b6469a290"/>
    <ds:schemaRef ds:uri="2510f476-f3e2-4e30-99d0-b8395cd17fc4"/>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60A12E9-63F5-4E37-8909-4916E4F9723B}">
  <ds:schemaRefs>
    <ds:schemaRef ds:uri="http://schemas.microsoft.com/sharepoint/v3/contenttype/forms"/>
  </ds:schemaRefs>
</ds:datastoreItem>
</file>

<file path=customXml/itemProps3.xml><?xml version="1.0" encoding="utf-8"?>
<ds:datastoreItem xmlns:ds="http://schemas.openxmlformats.org/officeDocument/2006/customXml" ds:itemID="{3CCE7DA9-BCA5-47F2-98E3-1BACAEC2F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10f476-f3e2-4e30-99d0-b8395cd17fc4"/>
    <ds:schemaRef ds:uri="ad9c9794-72f0-487c-87f9-b86b6469a2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58</vt:i4>
      </vt:variant>
    </vt:vector>
  </HeadingPairs>
  <TitlesOfParts>
    <vt:vector size="80" baseType="lpstr">
      <vt:lpstr>Instructions</vt:lpstr>
      <vt:lpstr>General Project Info</vt:lpstr>
      <vt:lpstr>Env Pre-const</vt:lpstr>
      <vt:lpstr>Env Const</vt:lpstr>
      <vt:lpstr>Code Vent Pre-const</vt:lpstr>
      <vt:lpstr>Code Vent TestOut &amp; Const</vt:lpstr>
      <vt:lpstr>H&amp;C Pre-const</vt:lpstr>
      <vt:lpstr>H&amp;C Const</vt:lpstr>
      <vt:lpstr>DHW Pre-const</vt:lpstr>
      <vt:lpstr>DHW Const</vt:lpstr>
      <vt:lpstr>Appliances Pre-const</vt:lpstr>
      <vt:lpstr>Appliances Const</vt:lpstr>
      <vt:lpstr>Add-On Air Sealing Pre-const</vt:lpstr>
      <vt:lpstr>Add-On Air Sealing Const</vt:lpstr>
      <vt:lpstr>ARCHIVED Add-On Steam Pre-const</vt:lpstr>
      <vt:lpstr>ARCHIVED Add-On Steam Const</vt:lpstr>
      <vt:lpstr>Add-On Vent Pre-const</vt:lpstr>
      <vt:lpstr>Add-On Vent Const</vt:lpstr>
      <vt:lpstr>Pre-const QC Feedback</vt:lpstr>
      <vt:lpstr>Const QC Feedback</vt:lpstr>
      <vt:lpstr>Data Validation</vt:lpstr>
      <vt:lpstr>Version Track</vt:lpstr>
      <vt:lpstr>DD_AirInfiltration_Tightness</vt:lpstr>
      <vt:lpstr>DD_CoolingComponents_Controls</vt:lpstr>
      <vt:lpstr>DD_CoolingComponents_EquipmentType</vt:lpstr>
      <vt:lpstr>DD_CoolingComponents_EStar</vt:lpstr>
      <vt:lpstr>DD_CoolingComponents_FuelSource</vt:lpstr>
      <vt:lpstr>DD_CoolingComponents_Ownership</vt:lpstr>
      <vt:lpstr>DD_CoolingComponents_RatedEfficiencyUnit</vt:lpstr>
      <vt:lpstr>DD_CoolingComponents_SpacesServed</vt:lpstr>
      <vt:lpstr>DD_DHW_Controls</vt:lpstr>
      <vt:lpstr>DD_DHW_DHWfromSpaceHeatingBoiler</vt:lpstr>
      <vt:lpstr>DD_DHW_EStar</vt:lpstr>
      <vt:lpstr>DD_DHW_ExternalHeatExchanger</vt:lpstr>
      <vt:lpstr>DD_DHW_FuelSource</vt:lpstr>
      <vt:lpstr>DD_DHW_HeatingElementonStorageTank</vt:lpstr>
      <vt:lpstr>DD_DHW_MixingValve</vt:lpstr>
      <vt:lpstr>DD_DHW_RatedEfficiencyUnits</vt:lpstr>
      <vt:lpstr>DD_DHW_RecirculationPump</vt:lpstr>
      <vt:lpstr>DD_DHW_SpacesServed</vt:lpstr>
      <vt:lpstr>DD_DHW_StorageTank</vt:lpstr>
      <vt:lpstr>DD_DHW_StorageTankInsulated</vt:lpstr>
      <vt:lpstr>DD_DHW_TanklessCoil</vt:lpstr>
      <vt:lpstr>DD_DHW_VentingType</vt:lpstr>
      <vt:lpstr>DD_Distribution_CentralDistributionTypeCooling</vt:lpstr>
      <vt:lpstr>DD_Distribution_CentralDistributionTypeHeat</vt:lpstr>
      <vt:lpstr>DD_Envelope_VerificationMethod</vt:lpstr>
      <vt:lpstr>DD_ExteriorDoors_GlazingType</vt:lpstr>
      <vt:lpstr>DD_ExteriorDoors_Material</vt:lpstr>
      <vt:lpstr>DD_ExteriorDoors_WeatherStripping</vt:lpstr>
      <vt:lpstr>DD_HeatCool_TempMeas</vt:lpstr>
      <vt:lpstr>DD_HeatingComponents_Aquastat</vt:lpstr>
      <vt:lpstr>DD_HeatingComponents_Burner_EquipmentType</vt:lpstr>
      <vt:lpstr>DD_HeatingComponents_EndUse_Controls</vt:lpstr>
      <vt:lpstr>DD_HeatingComponents_EndUse_EquipmentType</vt:lpstr>
      <vt:lpstr>DD_HeatingComponents_EnergyMgtSystem</vt:lpstr>
      <vt:lpstr>DD_HeatingComponents_EquipmentType</vt:lpstr>
      <vt:lpstr>DD_HeatingComponents_EStar</vt:lpstr>
      <vt:lpstr>DD_HeatingComponents_FuelSource</vt:lpstr>
      <vt:lpstr>DD_HeatingComponents_HeatTimer</vt:lpstr>
      <vt:lpstr>DD_HeatingComponents_NightSetback</vt:lpstr>
      <vt:lpstr>DD_HeatingComponents_OutdoorAirReset</vt:lpstr>
      <vt:lpstr>DD_HeatingComponents_RatedEfficiencyUnits</vt:lpstr>
      <vt:lpstr>DD_HeatingComponents_SequencingControls</vt:lpstr>
      <vt:lpstr>DD_HeatingComponents_SpacesServed</vt:lpstr>
      <vt:lpstr>DD_HeatingComponents_VentingType</vt:lpstr>
      <vt:lpstr>DD_MotorsPumpsFans_Type</vt:lpstr>
      <vt:lpstr>DD_Ventilation_ConditionedSupply</vt:lpstr>
      <vt:lpstr>DD_Ventilation_DuctLeakiness</vt:lpstr>
      <vt:lpstr>DD_Ventilation_Estar</vt:lpstr>
      <vt:lpstr>DD_Ventilation_LocationofEquipment</vt:lpstr>
      <vt:lpstr>DD_Ventilation_SystemOperational</vt:lpstr>
      <vt:lpstr>DD_Ventilation_SystemType</vt:lpstr>
      <vt:lpstr>DD_Windows_FramingMaterial</vt:lpstr>
      <vt:lpstr>DD_Windows_GasFilled</vt:lpstr>
      <vt:lpstr>DD_Windows_GlassCoating</vt:lpstr>
      <vt:lpstr>DD_Windows_NumOfPanes</vt:lpstr>
      <vt:lpstr>DD_Windows_OperationType</vt:lpstr>
      <vt:lpstr>DD_Windows_ThermalBreak</vt:lpstr>
      <vt:lpstr>DD_Windows_WeatherStripping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Albanese</dc:creator>
  <cp:lastModifiedBy>Eva Spazzarini</cp:lastModifiedBy>
  <dcterms:created xsi:type="dcterms:W3CDTF">2021-02-22T15:09:30Z</dcterms:created>
  <dcterms:modified xsi:type="dcterms:W3CDTF">2023-11-28T20:43:14Z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0x010100DC58825B08ECC54B9C8E30EC082F138F</vt:lpwstr>
  </property>
</Properties>
</file>